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9035" windowHeight="10875" firstSheet="1" activeTab="1"/>
  </bookViews>
  <sheets>
    <sheet name="Data" sheetId="1" state="hidden" r:id="rId1"/>
    <sheet name="Отчет ЗЕВИ" sheetId="2" r:id="rId2"/>
    <sheet name="Data1" sheetId="3" state="hidden" r:id="rId3"/>
  </sheets>
  <externalReferences>
    <externalReference r:id="rId6"/>
    <externalReference r:id="rId7"/>
    <externalReference r:id="rId8"/>
  </externalReferences>
  <definedNames>
    <definedName name="_xlfn.IFERROR" hidden="1">#NAME?</definedName>
    <definedName name="az">'Data'!$E$2:$E$9</definedName>
    <definedName name="bl">#REF!</definedName>
    <definedName name="gorivo">'Data'!$A$22:$A$30</definedName>
    <definedName name="gorivo1">'Data'!$A$21:$A$30</definedName>
    <definedName name="gorivo2">'Data'!$A$21:$A$31</definedName>
    <definedName name="oblasti">'Data'!$O$2:$R$7</definedName>
    <definedName name="oo">#REF!</definedName>
    <definedName name="PE">'Data'!$F$2:$F$5</definedName>
    <definedName name="sobstvenost">'[2]do not edit'!$G$5:$G$8</definedName>
    <definedName name="аз">'Data'!$A$13:$A$22</definedName>
    <definedName name="БЛАГОЕВГРАД">#REF!</definedName>
    <definedName name="Бургас">#REF!</definedName>
    <definedName name="Година">#REF!</definedName>
    <definedName name="за">'Data'!#REF!</definedName>
    <definedName name="НПДЕВИ">'Data1'!$A$1:$A$10</definedName>
    <definedName name="ОБЛАСТБЛАГОЕВГРАД">#REF!</definedName>
    <definedName name="опа">'Data'!$A$2:$A$5</definedName>
    <definedName name="оф">'Data'!$E$5:$E$7</definedName>
    <definedName name="Поле">#REF!</definedName>
    <definedName name="Поле1">#REF!</definedName>
    <definedName name="Поле2">#REF!</definedName>
    <definedName name="Потенциал">'Data1'!$D$1:$D$5</definedName>
    <definedName name="Сек">#REF!</definedName>
    <definedName name="Сектор">#REF!</definedName>
    <definedName name="Сектор2">'[3]Sheet1'!$G$3:$G$10</definedName>
    <definedName name="Сектори">#REF!</definedName>
    <definedName name="ти">'Data'!$C$2:$C$10</definedName>
    <definedName name="Фин">#REF!</definedName>
    <definedName name="Финансиране">#REF!</definedName>
    <definedName name="Финансиране2">#REF!</definedName>
  </definedNames>
  <calcPr fullCalcOnLoad="1"/>
</workbook>
</file>

<file path=xl/sharedStrings.xml><?xml version="1.0" encoding="utf-8"?>
<sst xmlns="http://schemas.openxmlformats.org/spreadsheetml/2006/main" count="322" uniqueCount="195">
  <si>
    <t xml:space="preserve">ИНФОРМАЦИЯ  </t>
  </si>
  <si>
    <t>Представляващ:</t>
  </si>
  <si>
    <t>тел./GSM……………………………….</t>
  </si>
  <si>
    <t>E-mail:……………………………………………………</t>
  </si>
  <si>
    <t xml:space="preserve">Вид енергия от ВИ </t>
  </si>
  <si>
    <t>Забележки</t>
  </si>
  <si>
    <t>Дялово участие на общината</t>
  </si>
  <si>
    <t>Инвестиции общо</t>
  </si>
  <si>
    <t>Инсталирана мощност</t>
  </si>
  <si>
    <t>Годишно производство</t>
  </si>
  <si>
    <t>Спестени енергии годишно</t>
  </si>
  <si>
    <t>ОБЩО
горива и енергии</t>
  </si>
  <si>
    <t xml:space="preserve">Спестени средства </t>
  </si>
  <si>
    <t>Ел. 
енергия</t>
  </si>
  <si>
    <t>Топл.
енергия (ТЕЦ)</t>
  </si>
  <si>
    <t xml:space="preserve"> - </t>
  </si>
  <si>
    <t>kW</t>
  </si>
  <si>
    <t>KWh/год.</t>
  </si>
  <si>
    <t>-</t>
  </si>
  <si>
    <t>лв.</t>
  </si>
  <si>
    <t>%</t>
  </si>
  <si>
    <t xml:space="preserve">Собственост на проекта 
</t>
  </si>
  <si>
    <t>Количество</t>
  </si>
  <si>
    <t xml:space="preserve">СПЕСТЕНИ ГОРИВА              </t>
  </si>
  <si>
    <t>лв./год.</t>
  </si>
  <si>
    <t>тона/год.</t>
  </si>
  <si>
    <t>1.</t>
  </si>
  <si>
    <t>2.</t>
  </si>
  <si>
    <t>3.</t>
  </si>
  <si>
    <t>4.</t>
  </si>
  <si>
    <t>5.</t>
  </si>
  <si>
    <t>6.</t>
  </si>
  <si>
    <t>7.</t>
  </si>
  <si>
    <t>8.</t>
  </si>
  <si>
    <t>Вид на горивото</t>
  </si>
  <si>
    <t>ИЗПЪЛНЕНИ ТЕХНИЧЕСКИ МЕРКИ ЗА ПРОИЗВОДСТВО НА ЕНЕРГИЯ ОТ ВИ ПРЕЗ ГОДИНАТА</t>
  </si>
  <si>
    <t>Източник на финансиране</t>
  </si>
  <si>
    <t>ОПИСАНИЕ НА МЯРКАТА ИЛИ ДЕЙНОСТТА</t>
  </si>
  <si>
    <t>Количество с примеси
L</t>
  </si>
  <si>
    <t>Вид на примеса</t>
  </si>
  <si>
    <t>Задължено лице:</t>
  </si>
  <si>
    <t>Адрес:</t>
  </si>
  <si>
    <t>Лице за контакт:</t>
  </si>
  <si>
    <t>Информация за програмата</t>
  </si>
  <si>
    <t>п.к: хххх</t>
  </si>
  <si>
    <t>Отчетна година</t>
  </si>
  <si>
    <r>
      <t>Спестени емисии CO</t>
    </r>
    <r>
      <rPr>
        <b/>
        <vertAlign val="subscript"/>
        <sz val="10"/>
        <rFont val="Arial"/>
        <family val="2"/>
      </rPr>
      <t xml:space="preserve">2 </t>
    </r>
  </si>
  <si>
    <t>Източници на финансиране</t>
  </si>
  <si>
    <t>ПЛАНИРАНИ/ИЗПЪЛНЕНИ ДЕЙНОСТИ И МЕРКИ ЗА НАСЪРЧАВАНЕ ПРОИЗВОДСТВО И ПОТРЕБЛЕНИЕТО НА ЕНЕРГИЯ ОТ ВИ И НА БИОГОРИВА, В СЪОТВЕТСТВИЕ С НПДЕВИ</t>
  </si>
  <si>
    <r>
      <t xml:space="preserve">СЪОТВЕТСТВИЕ С НПДЕВИ
</t>
    </r>
    <r>
      <rPr>
        <i/>
        <sz val="11"/>
        <color indexed="8"/>
        <rFont val="Calibri"/>
        <family val="2"/>
      </rPr>
      <t>(избира се от падащо меню)</t>
    </r>
  </si>
  <si>
    <t>Премахване на съществуващи и не допускане на нови административни ограничения  пред инициативите за използване на енергия от ВИ</t>
  </si>
  <si>
    <t>Мерки за използване на енергия от ВИ при изграждане или реконструкция, основно обновяване, основен ремонт или преустройство на сгради - общинска собственост.</t>
  </si>
  <si>
    <t>Мерки за използване на енергия от ВИ при външно изкуствено осветление на имоти - публична и общинска собственост, както и при осъществяване на други общински дейности.</t>
  </si>
  <si>
    <t>Мерки за насърчаване потреблението и производството  на биогорива и/или енергия от ВИ в общинския транспорт.</t>
  </si>
  <si>
    <t>Мерки за насърчаване потреблението и производството  на енергия, произведена от биомаса от отпадъци, генерирани на територията на общината.</t>
  </si>
  <si>
    <t>Разработване и/или актуализиране на общите и подробните устройствени планове, свързани с реализация на благоустройствени работи за изпълнение на проекти за оползотворяване на ВИЕ</t>
  </si>
  <si>
    <t>Подпомагане реализирането на проекти за достъп и потребление на електрическа енергия, топлинна енергия и енергия за охлаждане от ВИ, на газ от ВИ, на биогорива и енергия от ВИ в транспорта</t>
  </si>
  <si>
    <t>Информационни кампании сред населението на съответните общини за мерките за подпомагане, ползите и практическите особености на развитието и използването на енергия от ВИ.</t>
  </si>
  <si>
    <t>Обучителни кампании сред населението на съответните общини за мерките за подпомагане, ползите и практическите особености на развитието и използването на енергия от ВИ.</t>
  </si>
  <si>
    <t>Други специфични за общината мерки, свързани с производството и потреблението на електрическа енергия, топлинна енергия и енергия за охлаждане от ВИ, на производството и потреблението на газ от ВИ, на производството и потреблението на биогорива и енергия от ВИ в транспорта.</t>
  </si>
  <si>
    <t>ОЦЕНКА НА ЕФЕКТА</t>
  </si>
  <si>
    <t>ПОТРЕБЛЕНИЕ НА ГОРИВА В ОБЩИНСКИ ТРАНСПОРТ</t>
  </si>
  <si>
    <t>Биодизел, L</t>
  </si>
  <si>
    <t>Биоетанол, L</t>
  </si>
  <si>
    <t>Количество на примеса в литри</t>
  </si>
  <si>
    <t>Дизелово гориво</t>
  </si>
  <si>
    <t>Бензин</t>
  </si>
  <si>
    <t>ОЦЕНКИ ЗА НАЛИЧНИЯ И ПРОГНОЗНИЯ ПОТЕНЦИАЛ НА МЕСТНИ РЕСУРСИ ЗА ПРОИЗВОДСТВО НА ЕНЕРГИЯ ОТ ВЪЗОБНОВЯЕМ ИЗТОЧНИК</t>
  </si>
  <si>
    <t>Забележка</t>
  </si>
  <si>
    <r>
      <t xml:space="preserve">СЪОТВЕТСТВИЕ С ЧЛ. 10, АЛ. 1 ОТ ЗЕВИ
</t>
    </r>
    <r>
      <rPr>
        <i/>
        <sz val="11"/>
        <color indexed="8"/>
        <rFont val="Calibri"/>
        <family val="2"/>
      </rPr>
      <t>(избира се от падащо меню)</t>
    </r>
  </si>
  <si>
    <t>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t>
  </si>
  <si>
    <t>За отглеждане на растителни видове, от които се произвеждат суровините, както и за оползотворяване на остатъци и отпадъци от тях, за производство на биогорива и на течни горива от биомаса, върху пустеещи земи и подходящи мерки за оползотворяването на тези земи.</t>
  </si>
  <si>
    <t>За отглеждане на растителни и горски видове, от които се произвеждат суровините, както и за оползотворяване на остатъци и отпадъци от тях, за производство на топлинна и/или електрическа енергия, върху пустеещи земи и подходящи мерки за оползотворяването на тези земи.</t>
  </si>
  <si>
    <t>За използване на топлинна енергия от ВИ,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t>
  </si>
  <si>
    <t>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 държавна и общинска.</t>
  </si>
  <si>
    <t>ОЦЕНКА НА ЕФЕКТA</t>
  </si>
  <si>
    <t>Вид гориво</t>
  </si>
  <si>
    <t>KWh/год</t>
  </si>
  <si>
    <t>Начална и крайна дата на мярката</t>
  </si>
  <si>
    <t>Брикети</t>
  </si>
  <si>
    <t>Газ пропан бутан</t>
  </si>
  <si>
    <t>Държавна</t>
  </si>
  <si>
    <t xml:space="preserve">Вятърна </t>
  </si>
  <si>
    <t>ОП</t>
  </si>
  <si>
    <t>EE</t>
  </si>
  <si>
    <t>Общинска</t>
  </si>
  <si>
    <t>Слънчева</t>
  </si>
  <si>
    <t>ФЕЕВИ</t>
  </si>
  <si>
    <t>TE</t>
  </si>
  <si>
    <t>Частна</t>
  </si>
  <si>
    <t>Водноелектрическа</t>
  </si>
  <si>
    <t>КЛЕЕВЕИ</t>
  </si>
  <si>
    <t>EO</t>
  </si>
  <si>
    <t>Смесена</t>
  </si>
  <si>
    <t>Биомаса</t>
  </si>
  <si>
    <t>ПУДООС</t>
  </si>
  <si>
    <t>Т и О</t>
  </si>
  <si>
    <t xml:space="preserve">Аеротермална </t>
  </si>
  <si>
    <t>ПЕЕ</t>
  </si>
  <si>
    <t>Геотермална</t>
  </si>
  <si>
    <t>REECL</t>
  </si>
  <si>
    <t xml:space="preserve">Хидротермална </t>
  </si>
  <si>
    <t xml:space="preserve">смесено </t>
  </si>
  <si>
    <t>Сметищен газ</t>
  </si>
  <si>
    <t>друго</t>
  </si>
  <si>
    <t>Газ от отпадни води</t>
  </si>
  <si>
    <t>горива</t>
  </si>
  <si>
    <t>(Kwh/kg)</t>
  </si>
  <si>
    <t xml:space="preserve"> t CO2/MWh</t>
  </si>
  <si>
    <t>Кафяви въглища</t>
  </si>
  <si>
    <t>Черни/Антрацитни въглища</t>
  </si>
  <si>
    <t>Лигнитни въглища</t>
  </si>
  <si>
    <t>Въглища от внос</t>
  </si>
  <si>
    <t>Кокс</t>
  </si>
  <si>
    <t>Газьол</t>
  </si>
  <si>
    <t>Мазут</t>
  </si>
  <si>
    <t>Природен газ</t>
  </si>
  <si>
    <t>Вид произведена енергия от ВИ</t>
  </si>
  <si>
    <t>държавна, общинска, частна, смесена</t>
  </si>
  <si>
    <t>(избира се от падащо меню)</t>
  </si>
  <si>
    <r>
      <t>t/год.; 1000nm</t>
    </r>
    <r>
      <rPr>
        <i/>
        <vertAlign val="superscript"/>
        <sz val="10"/>
        <rFont val="Calibri"/>
        <family val="2"/>
      </rPr>
      <t>3</t>
    </r>
    <r>
      <rPr>
        <i/>
        <sz val="10"/>
        <rFont val="Calibri"/>
        <family val="2"/>
      </rPr>
      <t>/год.</t>
    </r>
  </si>
  <si>
    <t>Дата :</t>
  </si>
  <si>
    <t>Име и фамилия на представляващия:</t>
  </si>
  <si>
    <t xml:space="preserve">Подпис: </t>
  </si>
  <si>
    <t>за изпълнние на Общинска програма за насърчаване използването на енергия от възобновяеми източници и биогорива (ОПНИЕВИБГ) на община………….</t>
  </si>
  <si>
    <t>Община Дупница</t>
  </si>
  <si>
    <t>гр./с.Дупница</t>
  </si>
  <si>
    <t>инж.Методи Чимев - кмет на Община Дупница -име,фамилия,длъжност</t>
  </si>
  <si>
    <t>Лидия Манова - ст.спец.инв.контрол-име,фамилия,длъжност</t>
  </si>
  <si>
    <t>ЕИК: 000261630</t>
  </si>
  <si>
    <t>Адм. област:Кюстендил</t>
  </si>
  <si>
    <t>ул.пл.Свобода</t>
  </si>
  <si>
    <t>№1</t>
  </si>
  <si>
    <t>ж.к/кв.пл.Свобода №1</t>
  </si>
  <si>
    <t>тел./GSM 0879 523460</t>
  </si>
  <si>
    <t>E-mail:manovalidia@abv.bg</t>
  </si>
  <si>
    <t>2022 г.</t>
  </si>
  <si>
    <t>краткосрочна/дългосрочна ОПНИЕВИБГ на община Дупница  2020-2022;2021-2030 г.</t>
  </si>
  <si>
    <t>Монтаж на инсталация за производство на ел.енергия от възобновяеми източници -фотоволтаик</t>
  </si>
  <si>
    <t>Монтаж на инсталация за производство на ел.енергия от възобновяеми източници -фотоволтаик върху покрива на сграда с идентификатор 68789.13.361.1 по КК на гр.Дупница</t>
  </si>
  <si>
    <t>Монтаж на инсталация за производство на ел.енергия от възобновяеми източници -фотоволтаик върху покрива на сграда с идентификатор 68789.611.161.2 по КК на гр.Дупница</t>
  </si>
  <si>
    <t>Фотоволтаична инсталация за производство на ел.енергия от възобновяеми източници -фотоволтаик върху покрива на сграда с идентификатор 68789.173.3.1 по КК на гр.Дупница</t>
  </si>
  <si>
    <t>до 1 Mw</t>
  </si>
  <si>
    <t>Фотоволтаична инсталация за производство на ел.енергия от възобновяеми източници -фотоволтаик върху покрива на сграда с идентификатор 65245.3.482.1 по КК на с.Самораново, общ.Дупница</t>
  </si>
  <si>
    <t>Монтаж на инсталация за производство на ел.енергия от възобновяеми източници -фотоволтаик върху покрива на сграда с идентификатор 68789.609.45.1 по КК на гр.Дупница</t>
  </si>
  <si>
    <t>Монтаж на инсталация за производство на ел.енергия от възобновяеми източници -фотоволтаик върху покрива на сграда с идентификатор 68789.13.573.5 по КК на гр.Дупница</t>
  </si>
  <si>
    <t>Монтаж на инсталация за производство на ел.енергия от възобновяеми източници -фотоволтаик върху покрива на сграда с идентификатор 68789.607.502.1 по КК на гр.Дупница</t>
  </si>
  <si>
    <t>Фотоволтаична инсталация за производство на ел.енергия от възобновяеми източници -преместваем обект склад приемчик за стр.материали РП №45/03.11.2009 г.гр. Дупница</t>
  </si>
  <si>
    <t>Фотоволтаична инсталация за производство на ел.енергия от възобновяеми източници върху покрива на сграда с идентификатор 68789.2.621.1 по КК на с.Самораново , общ.Дупница</t>
  </si>
  <si>
    <t>Фотоволтаична инсталация за производство на ел.енергия от възобновяеми източници върху покрива на сграда с идентификатор 68789.17.81.1 по КК на гр.Дупница</t>
  </si>
  <si>
    <t>Фотоволтаична инсталация за производство на ел.енергия от възобновяеми източници върху покрива на сграда с идентификатор 04220.55.493.1 по КК на с.Бистрица, общ.Дупница</t>
  </si>
  <si>
    <t>Фотоволтаична инсталация за производство на ел.енергия от възобновяеми източници върху покрива на сграда с идентификатор 68789.605.411.14 по КК на гр.Дупница</t>
  </si>
  <si>
    <t>Фотоволтаична инсталация за производство на ел.енергия от възобновяеми източници върху покрива на сграда с идентификатор 65245.2.497 по КК на с.Самораново, общ.Дупница</t>
  </si>
  <si>
    <t>Фотоволтаична инсталация за производство на ел.енергия от възобновяеми източници ,подстанция 33/110 кW с.Палатово, общ.Дупница</t>
  </si>
  <si>
    <t>Фотоволтаична инсталация за производство на ел.енергия от възобновяеми източници върху покрива на сграда с идентификатор 68789.17.83.6 по КК на гр.Дупница</t>
  </si>
  <si>
    <t>Фотоволтаична инсталация за производство на ел.енергия от възобновяеми източници върху покрива на сграда с.Джерман, общ.Дупница</t>
  </si>
  <si>
    <t>Фотоволтаична инсталация за производство на ел.енергия от възобновяеми източници върху покрива на сграда с идентификатор 87727.204.79.5 по КК на с.Яхиново общ.Дупница</t>
  </si>
  <si>
    <t>Фотоволтаична инсталация за производство на ел.енергия от възобновяеми източници върху покрива на сграда с обществено обслужващо предназначение Бензиностанция строеж с идентификатор 20763.21.40.1 с.Джерман, общ.Дупница</t>
  </si>
  <si>
    <t>Фотоволтаична инсталация за производство на ел.енергия от възобновяеми източници върху покрива на сграда с.Дяково,общ.Дупница</t>
  </si>
  <si>
    <t>Фотоволтаична инсталация за производство на ел.енергия от възобновяеми източници върху покрива на двуетажна търговска сграда  с.Дяково общ.Дупница</t>
  </si>
  <si>
    <t>Фотоволтаична инсталация за производство на ел.енергия от възобновяеми източници на прилежащ терен на УПИ IX-182,кв.8 по рег.план на с.Баланово общ.Дупница</t>
  </si>
  <si>
    <t>Фотоволтаична инсталация за производство на ел.енергия от възобновяеми източници върху покрива на  сграда с идентификатор 68789.14.298.3/РС№182/18.11.1991 г.  гр.Дупница</t>
  </si>
  <si>
    <t>Фотоволтаична инсталация за производство на ел.енергия от възобновяеми източници върху покрива на  сграда с идентификатор 68789.608.148.1 по КК на  гр.Дупница</t>
  </si>
  <si>
    <t>Фотоволтаична инсталация за производство на ел.енергия от възобновяеми източници върху покрива на  сграда с идентификатор 68789.609.46.1 по КК на  гр.Дупница</t>
  </si>
  <si>
    <t>Фотоволтаична инсталация за производство на ел.енергия от възобновяеми източници в прилежащ терен на ПИ с идентификатор 68789.552.4 по КК на  гр.Дупница</t>
  </si>
  <si>
    <t>Фотоволтаична инсталация за производство на ел.енергия от възобновяеми източници върху покрива на  сграда с идентификатор 68789.14.106.3 по КК на  гр.Дупница</t>
  </si>
  <si>
    <t>Фотоволтаична инсталация за производство на ел.енергия от възобновяеми източници,  гр.Дупница</t>
  </si>
  <si>
    <t>до 5 Mw</t>
  </si>
  <si>
    <t>Фотоволтаична инсталация за производство на ел.енергия от възобновяеми източници  гр.Дупница</t>
  </si>
  <si>
    <t>Фотоволтаична инсталация за производство на ел.енергия от възобновяеми източници гр.Дупница</t>
  </si>
  <si>
    <t>Фотоволтаична инсталация за производство на ел.енергия от възобновяеми източници ведно със спомагателни съоръжения ,кабелни линии и повишаваща подстанция Крайници 33/110 Kw -етапно изграждане, с.Крайници, общ.Дупница</t>
  </si>
  <si>
    <t>Фотоволтаична инсталация за производство на ел.енергия от възобновяеми източници върху покрив на промишлена сграда с идентификатор 68789.603.407.1 гр.Дупница</t>
  </si>
  <si>
    <t>Фотоволтаична инсталация за производство на ел.енергия от възобновяеми източници върху покрива на  сграда с идентификатор 68789.18.323.1 по КК на гр.Дупница</t>
  </si>
  <si>
    <t>Фотоволтаична инсталация за производство на ел.енергия от възобновяеми източници върху покрива на  сграда с идентификатор 68789.608.367.1 по КК на гр.Дупница</t>
  </si>
  <si>
    <t>Фотоволтаична инсталация за производство на ел.енергия от възобновяеми източници върху покрива на  сграда с идентификатор 68789.15.455.1 по КК на гр.Дупница</t>
  </si>
  <si>
    <t>до 0,050Mw</t>
  </si>
  <si>
    <t>Фотоволтаична инсталация за производство на ел.енергия от възобновяеми източници върху покрива на  сграда с идентификатор 68789.16.229 по КК на гр.Дупница</t>
  </si>
  <si>
    <t>Фотоволтаична инсталация за производство на ел.енергия от възобновяеми източници върху покрива на  сграда с идентификатор 68789.609.66 по КК на гр.Дупница</t>
  </si>
  <si>
    <t>Присъединяване на фотоволтаична централа "Верила"с.Крайници, общ.Дупница.Подобект:Възлова станция 110 Kw</t>
  </si>
  <si>
    <t>Фотоволтаична инсталация за производство на ел.енергия от възобновяеми източници върху покрива на  сграда с идентификатор 68789.17.259.1 по КК на гр.Дупница</t>
  </si>
  <si>
    <t>Фотоволтаична инсталация за производство на ел.енергия от възобновяеми източници местност Дренски рид гр.Дупница</t>
  </si>
  <si>
    <t>Фотоволтаична инсталация за производство на ел.енергия от възобновяеми източници върху покрива на  сграда с идентификатор 68789.252.24.1 по КК на с.Пиперево, общ.Дупница</t>
  </si>
  <si>
    <t>Фотоволтаична инсталация за производство на ел.енергия от възобновяеми източници върху покрива на  сграда с идентификатор 68789.603.354.1 по КК на гр.Дупница</t>
  </si>
  <si>
    <t>Фотоволтаична инсталация за производство на ел.енергия от възобновяеми източници върху покрива на  сграда с идентификатор 68789.609.69.1 по КК на гр.Дупница</t>
  </si>
  <si>
    <t>Фотоволтаична инсталация за производство на ел.енергия от възобновяеми източници върху покрива на  двуетажна жил.сграда и постройка на допълващото застрояване с.Джерман, общ.Дупница</t>
  </si>
  <si>
    <t>Фотоволтаична инсталация за производство на ел.енергия от възобновяеми източници върху покрива на  сграда с идентификатор 68789.13.555.1 по КК на гр.Дупница</t>
  </si>
  <si>
    <t>Фотоволтаична инсталация за производство на ел.енергия от възобновяеми източници върху покрива на  сграда с идентификатор 20763.505.129.4;20763.505.129.7 и 20763.505.129.8 по КК нас.Джерман, общ.Дупница</t>
  </si>
  <si>
    <t>Фотоволтаична инсталация за производство на ел.енергия от възобновяеми източници върху покрива на  сграда с идентификатор 68789.252.17.1 по КК на гр.Дупница</t>
  </si>
  <si>
    <t>Фотоволтаична инсталация за производство на ел.енергия от възобновяеми източници с идентификатори 39339.504.116.1 и 39339.504.116.3 по КК на с.Крайници, общ.Дупница</t>
  </si>
  <si>
    <t>Фотоволтаична инсталация за производство на ел.енергия от възобновяеми източници в прилежащия терен на ПИ с идентификатор 68789.29.407 по КК на гр.Дупница</t>
  </si>
  <si>
    <t>/инж.Методи Чимев - кмет на Община Дупница./</t>
  </si>
  <si>
    <t>(27/02/2023 г.)</t>
  </si>
  <si>
    <t>Съгласувано с: 1……………….….…../Крум Милев -зам.кмет “СД”/</t>
  </si>
  <si>
    <t xml:space="preserve">                         2..................................../инж.И.Бельов - Дир.Д-ция “УТС”/</t>
  </si>
  <si>
    <t xml:space="preserve"> Изготвил:…………………………/Л.Манова – ст.спец.инв.к-л/</t>
  </si>
</sst>
</file>

<file path=xl/styles.xml><?xml version="1.0" encoding="utf-8"?>
<styleSheet xmlns="http://schemas.openxmlformats.org/spreadsheetml/2006/main">
  <numFmts count="3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0"/>
    <numFmt numFmtId="174" formatCode="[$-F800]dddd\,\ mmmm\ dd\,\ yyyy"/>
    <numFmt numFmtId="175" formatCode="#,##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 numFmtId="183" formatCode="0.00000"/>
    <numFmt numFmtId="184" formatCode="&quot;Да&quot;;&quot;Да&quot;;&quot;Не&quot;"/>
    <numFmt numFmtId="185" formatCode="&quot;Истина&quot;;&quot; Истина &quot;;&quot; Неистина &quot;"/>
    <numFmt numFmtId="186" formatCode="&quot;Включено&quot;;&quot; Включено &quot;;&quot; Изключено &quot;"/>
    <numFmt numFmtId="187" formatCode="[$¥€-2]\ #,##0.00_);[Red]\([$¥€-2]\ #,##0.00\)"/>
  </numFmts>
  <fonts count="57">
    <font>
      <sz val="11"/>
      <color theme="1"/>
      <name val="Calibri"/>
      <family val="2"/>
    </font>
    <font>
      <sz val="11"/>
      <color indexed="8"/>
      <name val="Calibri"/>
      <family val="2"/>
    </font>
    <font>
      <sz val="8"/>
      <color indexed="8"/>
      <name val="Calibri"/>
      <family val="2"/>
    </font>
    <font>
      <sz val="10"/>
      <name val="Arial"/>
      <family val="2"/>
    </font>
    <font>
      <b/>
      <sz val="10"/>
      <name val="Arial"/>
      <family val="2"/>
    </font>
    <font>
      <sz val="10"/>
      <name val="Helv"/>
      <family val="0"/>
    </font>
    <font>
      <b/>
      <vertAlign val="subscript"/>
      <sz val="10"/>
      <name val="Arial"/>
      <family val="2"/>
    </font>
    <font>
      <i/>
      <sz val="11"/>
      <color indexed="8"/>
      <name val="Calibri"/>
      <family val="2"/>
    </font>
    <font>
      <i/>
      <sz val="10"/>
      <name val="Calibri"/>
      <family val="2"/>
    </font>
    <font>
      <i/>
      <vertAlign val="superscript"/>
      <sz val="10"/>
      <name val="Calibri"/>
      <family val="2"/>
    </font>
    <font>
      <b/>
      <sz val="10"/>
      <color indexed="56"/>
      <name val="Verdana"/>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u val="single"/>
      <sz val="10"/>
      <color indexed="12"/>
      <name val="Arial"/>
      <family val="2"/>
    </font>
    <font>
      <sz val="11"/>
      <color indexed="46"/>
      <name val="Calibri"/>
      <family val="2"/>
    </font>
    <font>
      <b/>
      <sz val="11"/>
      <color indexed="8"/>
      <name val="Times New Roman"/>
      <family val="1"/>
    </font>
    <font>
      <sz val="14"/>
      <color indexed="8"/>
      <name val="Calibri"/>
      <family val="2"/>
    </font>
    <font>
      <sz val="11"/>
      <name val="Calibri"/>
      <family val="2"/>
    </font>
    <font>
      <i/>
      <sz val="10"/>
      <color indexed="8"/>
      <name val="Book Antiqua"/>
      <family val="1"/>
    </font>
    <font>
      <sz val="10"/>
      <color indexed="8"/>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u val="single"/>
      <sz val="10"/>
      <color theme="10"/>
      <name val="Arial"/>
      <family val="2"/>
    </font>
    <font>
      <sz val="11"/>
      <color theme="7" tint="0.7999799847602844"/>
      <name val="Calibri"/>
      <family val="2"/>
    </font>
    <font>
      <b/>
      <sz val="11"/>
      <color theme="1"/>
      <name val="Times New Roman"/>
      <family val="1"/>
    </font>
    <font>
      <i/>
      <sz val="10"/>
      <color theme="1"/>
      <name val="Book Antiqua"/>
      <family val="1"/>
    </font>
    <font>
      <sz val="10"/>
      <color theme="1"/>
      <name val="Calibri"/>
      <family val="2"/>
    </font>
    <font>
      <sz val="8"/>
      <color theme="1"/>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FFE5"/>
        <bgColor indexed="64"/>
      </patternFill>
    </fill>
    <fill>
      <patternFill patternType="solid">
        <fgColor theme="3" tint="0.7999799847602844"/>
        <bgColor indexed="64"/>
      </patternFill>
    </fill>
    <fill>
      <patternFill patternType="solid">
        <fgColor rgb="FFF6E7E6"/>
        <bgColor indexed="64"/>
      </patternFill>
    </fill>
    <fill>
      <patternFill patternType="solid">
        <fgColor theme="0" tint="-0.1499900072813034"/>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5" fillId="0" borderId="0">
      <alignment/>
      <protection/>
    </xf>
    <xf numFmtId="0" fontId="3" fillId="20" borderId="1" applyNumberFormat="0" applyFont="0" applyAlignment="0" applyProtection="0"/>
    <xf numFmtId="9" fontId="3" fillId="0" borderId="0" applyFont="0" applyFill="0" applyBorder="0" applyAlignment="0" applyProtection="0"/>
    <xf numFmtId="0" fontId="5" fillId="0" borderId="0">
      <alignment/>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0" fillId="20"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4">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12" xfId="37" applyFont="1" applyBorder="1" applyAlignment="1" applyProtection="1">
      <alignment horizontal="center" vertical="center" wrapText="1"/>
      <protection locked="0"/>
    </xf>
    <xf numFmtId="0" fontId="4" fillId="0" borderId="13" xfId="37" applyFont="1" applyBorder="1" applyAlignment="1">
      <alignment horizontal="center" vertical="center" wrapText="1"/>
      <protection/>
    </xf>
    <xf numFmtId="0" fontId="0" fillId="0" borderId="13" xfId="0" applyBorder="1" applyAlignment="1">
      <alignment/>
    </xf>
    <xf numFmtId="0" fontId="0" fillId="0" borderId="13" xfId="0" applyFill="1" applyBorder="1" applyAlignment="1">
      <alignment/>
    </xf>
    <xf numFmtId="0" fontId="0" fillId="0" borderId="12" xfId="0" applyBorder="1" applyAlignment="1">
      <alignment vertical="center"/>
    </xf>
    <xf numFmtId="0" fontId="0" fillId="10" borderId="12" xfId="0" applyFill="1" applyBorder="1" applyAlignment="1">
      <alignment/>
    </xf>
    <xf numFmtId="0" fontId="0" fillId="0" borderId="12"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horizontal="left" vertical="center"/>
    </xf>
    <xf numFmtId="0" fontId="0" fillId="0" borderId="0" xfId="0" applyFill="1" applyBorder="1" applyAlignment="1">
      <alignment vertical="center" wrapText="1"/>
    </xf>
    <xf numFmtId="0" fontId="0" fillId="0" borderId="0" xfId="0" applyAlignment="1">
      <alignment vertical="center" wrapText="1"/>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33" borderId="16" xfId="0" applyFill="1" applyBorder="1" applyAlignment="1">
      <alignment horizontal="center" vertical="center"/>
    </xf>
    <xf numFmtId="0" fontId="0" fillId="33" borderId="16" xfId="0" applyFill="1" applyBorder="1" applyAlignment="1">
      <alignment horizontal="center" vertical="center" wrapText="1"/>
    </xf>
    <xf numFmtId="0" fontId="51" fillId="33" borderId="18" xfId="0" applyFont="1" applyFill="1" applyBorder="1" applyAlignment="1">
      <alignment horizontal="center" vertical="center"/>
    </xf>
    <xf numFmtId="0" fontId="0" fillId="0" borderId="0" xfId="0" applyAlignment="1">
      <alignment horizontal="left" vertical="center" wrapText="1"/>
    </xf>
    <xf numFmtId="2" fontId="4" fillId="34" borderId="12" xfId="38" applyNumberFormat="1" applyFont="1" applyFill="1" applyBorder="1" applyAlignment="1">
      <alignment horizontal="center" vertical="center" wrapText="1"/>
    </xf>
    <xf numFmtId="0" fontId="8" fillId="35" borderId="12" xfId="51" applyFont="1" applyFill="1" applyBorder="1" applyAlignment="1">
      <alignment horizontal="center" vertical="center" wrapText="1"/>
    </xf>
    <xf numFmtId="3" fontId="8" fillId="35" borderId="12" xfId="51" applyNumberFormat="1" applyFont="1" applyFill="1" applyBorder="1" applyAlignment="1">
      <alignment horizontal="center" vertical="center" wrapText="1"/>
    </xf>
    <xf numFmtId="0" fontId="8" fillId="35" borderId="12" xfId="51" applyFont="1" applyFill="1" applyBorder="1" applyAlignment="1">
      <alignment horizontal="center" vertical="center" wrapText="1"/>
    </xf>
    <xf numFmtId="1" fontId="8" fillId="35" borderId="12" xfId="51" applyNumberFormat="1"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vertical="center"/>
    </xf>
    <xf numFmtId="0" fontId="0" fillId="0" borderId="12" xfId="0" applyBorder="1" applyAlignment="1">
      <alignment horizontal="center" wrapText="1"/>
    </xf>
    <xf numFmtId="0" fontId="3" fillId="0" borderId="0" xfId="37" applyFont="1" applyAlignment="1">
      <alignment wrapText="1"/>
      <protection/>
    </xf>
    <xf numFmtId="0" fontId="3" fillId="0" borderId="0" xfId="36">
      <alignment/>
      <protection/>
    </xf>
    <xf numFmtId="0" fontId="3" fillId="0" borderId="0" xfId="36" applyFont="1">
      <alignment/>
      <protection/>
    </xf>
    <xf numFmtId="0" fontId="3" fillId="0" borderId="0" xfId="37" applyFont="1">
      <alignment/>
      <protection/>
    </xf>
    <xf numFmtId="0" fontId="3" fillId="0" borderId="0" xfId="36" applyFont="1" applyAlignment="1">
      <alignment wrapText="1"/>
      <protection/>
    </xf>
    <xf numFmtId="0" fontId="3" fillId="0" borderId="0" xfId="37" applyFont="1" applyAlignment="1">
      <alignment horizontal="left" vertical="center" wrapText="1"/>
      <protection/>
    </xf>
    <xf numFmtId="0" fontId="4" fillId="0" borderId="0" xfId="37" applyFont="1" applyAlignment="1">
      <alignment vertical="center"/>
      <protection/>
    </xf>
    <xf numFmtId="0" fontId="10" fillId="0" borderId="0" xfId="36" applyFont="1" applyAlignment="1">
      <alignment vertical="top" wrapText="1"/>
      <protection/>
    </xf>
    <xf numFmtId="0" fontId="3" fillId="0" borderId="0" xfId="36" applyAlignment="1">
      <alignment wrapText="1"/>
      <protection/>
    </xf>
    <xf numFmtId="0" fontId="3" fillId="0" borderId="0" xfId="36" applyFont="1" applyAlignment="1">
      <alignment horizontal="left"/>
      <protection/>
    </xf>
    <xf numFmtId="0" fontId="3" fillId="0" borderId="0" xfId="37" applyFont="1" applyAlignment="1">
      <alignment horizontal="center" vertical="center" wrapText="1"/>
      <protection/>
    </xf>
    <xf numFmtId="0" fontId="3" fillId="0" borderId="12" xfId="36" applyBorder="1">
      <alignment/>
      <protection/>
    </xf>
    <xf numFmtId="0" fontId="3" fillId="0" borderId="12" xfId="36" applyBorder="1" applyAlignment="1">
      <alignment wrapText="1"/>
      <protection/>
    </xf>
    <xf numFmtId="0" fontId="3" fillId="0" borderId="12" xfId="36" applyFont="1" applyFill="1" applyBorder="1" applyAlignment="1">
      <alignment horizontal="left" vertical="center"/>
      <protection/>
    </xf>
    <xf numFmtId="0" fontId="3" fillId="0" borderId="12" xfId="36" applyFont="1" applyFill="1" applyBorder="1" applyAlignment="1">
      <alignment horizontal="center" vertical="center"/>
      <protection/>
    </xf>
    <xf numFmtId="0" fontId="3" fillId="0" borderId="12" xfId="36" applyFill="1" applyBorder="1">
      <alignment/>
      <protection/>
    </xf>
    <xf numFmtId="0" fontId="0" fillId="33" borderId="11" xfId="0" applyFill="1" applyBorder="1" applyAlignment="1">
      <alignment horizontal="center" vertical="center"/>
    </xf>
    <xf numFmtId="0" fontId="0" fillId="33" borderId="19" xfId="0" applyFill="1" applyBorder="1" applyAlignment="1">
      <alignment horizontal="center" vertical="center"/>
    </xf>
    <xf numFmtId="0" fontId="49" fillId="0" borderId="0" xfId="0" applyFont="1" applyFill="1" applyBorder="1" applyAlignment="1">
      <alignment vertical="center"/>
    </xf>
    <xf numFmtId="14" fontId="0" fillId="0" borderId="0" xfId="0" applyNumberFormat="1" applyAlignment="1">
      <alignment horizontal="left"/>
    </xf>
    <xf numFmtId="0" fontId="49" fillId="0" borderId="0" xfId="0" applyFont="1" applyAlignment="1">
      <alignment/>
    </xf>
    <xf numFmtId="0" fontId="0" fillId="0" borderId="12" xfId="0" applyBorder="1" applyAlignment="1">
      <alignment horizontal="center" vertical="center" wrapText="1"/>
    </xf>
    <xf numFmtId="180" fontId="3" fillId="0" borderId="12" xfId="37"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2" fontId="0" fillId="10" borderId="12" xfId="0" applyNumberFormat="1" applyFill="1" applyBorder="1" applyAlignment="1">
      <alignment/>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xf>
    <xf numFmtId="0" fontId="0" fillId="36" borderId="12" xfId="0" applyFill="1" applyBorder="1" applyAlignment="1">
      <alignment horizontal="center" vertical="center" wrapText="1"/>
    </xf>
    <xf numFmtId="0" fontId="49" fillId="36" borderId="17" xfId="0" applyFont="1" applyFill="1" applyBorder="1" applyAlignment="1">
      <alignment horizontal="left" vertical="center" wrapText="1"/>
    </xf>
    <xf numFmtId="0" fontId="49" fillId="36" borderId="18" xfId="0" applyFont="1" applyFill="1" applyBorder="1" applyAlignment="1">
      <alignment horizontal="left" vertical="center" wrapText="1"/>
    </xf>
    <xf numFmtId="0" fontId="49" fillId="36" borderId="20" xfId="0" applyFont="1" applyFill="1" applyBorder="1" applyAlignment="1">
      <alignment horizontal="left"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49" fillId="37" borderId="12" xfId="0" applyFont="1" applyFill="1" applyBorder="1" applyAlignment="1">
      <alignment horizontal="center" vertical="center"/>
    </xf>
    <xf numFmtId="0" fontId="0" fillId="0" borderId="12" xfId="0" applyBorder="1" applyAlignment="1">
      <alignment horizontal="left" vertical="center" wrapText="1"/>
    </xf>
    <xf numFmtId="0" fontId="0" fillId="34" borderId="12" xfId="0" applyFill="1" applyBorder="1" applyAlignment="1">
      <alignment horizontal="center" vertical="center" wrapText="1"/>
    </xf>
    <xf numFmtId="0" fontId="49" fillId="5" borderId="12"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xf>
    <xf numFmtId="0" fontId="0" fillId="34" borderId="18" xfId="0" applyFill="1" applyBorder="1" applyAlignment="1">
      <alignment horizontal="center" vertical="center"/>
    </xf>
    <xf numFmtId="0" fontId="0" fillId="34" borderId="20" xfId="0"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1" xfId="0" applyFill="1" applyBorder="1" applyAlignment="1">
      <alignment horizontal="center" vertical="center" wrapText="1"/>
    </xf>
    <xf numFmtId="0" fontId="0" fillId="0" borderId="10" xfId="0" applyFill="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0" fillId="0" borderId="21" xfId="0" applyFill="1" applyBorder="1" applyAlignment="1">
      <alignment horizontal="left" vertical="center" wrapText="1"/>
    </xf>
    <xf numFmtId="0" fontId="0" fillId="0" borderId="12" xfId="0" applyBorder="1" applyAlignment="1">
      <alignment horizont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2" xfId="0" applyFill="1" applyBorder="1" applyAlignment="1">
      <alignment horizontal="left" vertical="center" wrapText="1"/>
    </xf>
    <xf numFmtId="0" fontId="31" fillId="0" borderId="12" xfId="0" applyFont="1" applyFill="1" applyBorder="1" applyAlignment="1">
      <alignment horizontal="center" vertical="center" wrapText="1"/>
    </xf>
    <xf numFmtId="0" fontId="0" fillId="34" borderId="17" xfId="0" applyFill="1" applyBorder="1" applyAlignment="1">
      <alignment horizontal="center" vertical="center"/>
    </xf>
    <xf numFmtId="0" fontId="0" fillId="0" borderId="11" xfId="0" applyFill="1" applyBorder="1" applyAlignment="1">
      <alignment horizontal="left" vertical="center" wrapText="1"/>
    </xf>
    <xf numFmtId="0" fontId="0" fillId="0" borderId="16" xfId="0" applyFill="1" applyBorder="1" applyAlignment="1">
      <alignment horizontal="left" vertical="center" wrapText="1"/>
    </xf>
    <xf numFmtId="0" fontId="49" fillId="6" borderId="12" xfId="0" applyFont="1" applyFill="1" applyBorder="1" applyAlignment="1">
      <alignment horizontal="center" vertical="center" wrapText="1"/>
    </xf>
    <xf numFmtId="0" fontId="0" fillId="0" borderId="12" xfId="0" applyBorder="1" applyAlignment="1">
      <alignment horizontal="left"/>
    </xf>
    <xf numFmtId="0" fontId="2" fillId="0" borderId="12" xfId="0" applyFont="1" applyBorder="1" applyAlignment="1">
      <alignment horizontal="left"/>
    </xf>
    <xf numFmtId="0" fontId="55" fillId="0" borderId="12" xfId="0" applyFont="1" applyBorder="1" applyAlignment="1">
      <alignment horizontal="left"/>
    </xf>
    <xf numFmtId="0" fontId="0" fillId="4" borderId="12" xfId="0" applyFill="1" applyBorder="1" applyAlignment="1">
      <alignment horizontal="center" vertical="center"/>
    </xf>
    <xf numFmtId="2" fontId="4" fillId="34" borderId="12" xfId="38" applyNumberFormat="1"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 fillId="34" borderId="12" xfId="38" applyFont="1" applyFill="1"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xf>
    <xf numFmtId="0" fontId="2" fillId="0" borderId="17" xfId="0" applyFont="1" applyBorder="1" applyAlignment="1">
      <alignment horizontal="center"/>
    </xf>
    <xf numFmtId="0" fontId="55" fillId="0" borderId="18"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56" fillId="0" borderId="0" xfId="0" applyFont="1" applyAlignment="1">
      <alignment horizontal="center"/>
    </xf>
    <xf numFmtId="0" fontId="56" fillId="0" borderId="0" xfId="0" applyFont="1" applyBorder="1" applyAlignment="1">
      <alignment horizontal="center"/>
    </xf>
    <xf numFmtId="0" fontId="0" fillId="4" borderId="14" xfId="0" applyFill="1" applyBorder="1" applyAlignment="1">
      <alignment horizontal="center" vertical="center"/>
    </xf>
    <xf numFmtId="0" fontId="0" fillId="0" borderId="14" xfId="0" applyBorder="1" applyAlignment="1">
      <alignment horizontal="left" vertical="center"/>
    </xf>
    <xf numFmtId="0" fontId="4" fillId="34" borderId="12" xfId="38" applyFont="1" applyFill="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4" borderId="22" xfId="0" applyFill="1" applyBorder="1" applyAlignment="1">
      <alignment horizontal="center" vertical="center"/>
    </xf>
    <xf numFmtId="0" fontId="3" fillId="34" borderId="12" xfId="38" applyFont="1" applyFill="1" applyBorder="1" applyAlignment="1">
      <alignment/>
    </xf>
    <xf numFmtId="0" fontId="3" fillId="0" borderId="0" xfId="0" applyFont="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 5" xfId="36"/>
    <cellStyle name="Normal_Otchet_planove_new" xfId="37"/>
    <cellStyle name="Note 2" xfId="38"/>
    <cellStyle name="Percent 2" xfId="39"/>
    <cellStyle name="Style 1" xfId="40"/>
    <cellStyle name="Акцент1" xfId="41"/>
    <cellStyle name="Акцент2" xfId="42"/>
    <cellStyle name="Акцент3" xfId="43"/>
    <cellStyle name="Акцент4" xfId="44"/>
    <cellStyle name="Акцент5" xfId="45"/>
    <cellStyle name="Акцент6" xfId="46"/>
    <cellStyle name="Бележка" xfId="47"/>
    <cellStyle name="Currency" xfId="48"/>
    <cellStyle name="Currency [0]" xfId="49"/>
    <cellStyle name="Вход" xfId="50"/>
    <cellStyle name="Добър" xfId="51"/>
    <cellStyle name="Заглавие" xfId="52"/>
    <cellStyle name="Заглавие 1" xfId="53"/>
    <cellStyle name="Заглавие 2" xfId="54"/>
    <cellStyle name="Заглавие 3" xfId="55"/>
    <cellStyle name="Заглавие 4" xfId="56"/>
    <cellStyle name="Comma" xfId="57"/>
    <cellStyle name="Comma [0]" xfId="58"/>
    <cellStyle name="Изход" xfId="59"/>
    <cellStyle name="Изчисление" xfId="60"/>
    <cellStyle name="Контролна клетка" xfId="61"/>
    <cellStyle name="Лош" xfId="62"/>
    <cellStyle name="Неутрален" xfId="63"/>
    <cellStyle name="Обяснителен текст" xfId="64"/>
    <cellStyle name="Предупредителен текст" xfId="65"/>
    <cellStyle name="Percent" xfId="66"/>
    <cellStyle name="Свързана клетка" xfId="67"/>
    <cellStyle name="Сума" xfId="68"/>
    <cellStyle name="Hyperlink"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163</xdr:row>
      <xdr:rowOff>0</xdr:rowOff>
    </xdr:from>
    <xdr:to>
      <xdr:col>14</xdr:col>
      <xdr:colOff>390525</xdr:colOff>
      <xdr:row>169</xdr:row>
      <xdr:rowOff>76200</xdr:rowOff>
    </xdr:to>
    <xdr:pic>
      <xdr:nvPicPr>
        <xdr:cNvPr id="1" name="Picture 1" descr="Ред за подпис на Microsoft Office..."/>
        <xdr:cNvPicPr preferRelativeResize="1">
          <a:picLocks noChangeAspect="1"/>
        </xdr:cNvPicPr>
      </xdr:nvPicPr>
      <xdr:blipFill>
        <a:blip r:embed="rId1"/>
        <a:stretch>
          <a:fillRect/>
        </a:stretch>
      </xdr:blipFill>
      <xdr:spPr>
        <a:xfrm>
          <a:off x="9677400" y="107727750"/>
          <a:ext cx="24384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sKulevska\AppData\Local\Microsoft\Windows\Temporary%20Internet%20Files\Content.IE5\4X9RAIQR\forma%20ZEVI%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erver\users\IHristova\tselevaPrograma%202008%20Centralni%20vedomstv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seea.government.bg/Documents%20and%20Settings\knaydenov\Local%20Settings\Temporary%20Internet%20Files\Content.IE5\SK4KWQ6B\Otchet_planove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общи данни"/>
      <sheetName val="мерки ВИЕ"/>
      <sheetName val="потребление БГ"/>
      <sheetName val="анализи"/>
      <sheetName val="мерки за насърчаване"/>
      <sheetName val="списък на сгради"/>
      <sheetName val="Sheet3"/>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 проекти"/>
      <sheetName val="Общ сгради обследване"/>
      <sheetName val="do not edit"/>
    </sheetNames>
    <sheetDataSet>
      <sheetData sheetId="2">
        <row r="5">
          <cell r="G5" t="str">
            <v>Д</v>
          </cell>
        </row>
        <row r="6">
          <cell r="G6" t="str">
            <v>О</v>
          </cell>
        </row>
        <row r="7">
          <cell r="G7" t="str">
            <v>Ч</v>
          </cell>
        </row>
        <row r="8">
          <cell r="G8" t="str">
            <v>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а ПП"/>
      <sheetName val="Sheet1"/>
      <sheetName val="Sheet2"/>
    </sheetNames>
    <sheetDataSet>
      <sheetData sheetId="1">
        <row r="3">
          <cell r="G3" t="str">
            <v>И</v>
          </cell>
        </row>
        <row r="4">
          <cell r="G4" t="str">
            <v>Т</v>
          </cell>
        </row>
        <row r="5">
          <cell r="G5" t="str">
            <v>Д</v>
          </cell>
        </row>
        <row r="6">
          <cell r="G6" t="str">
            <v>У</v>
          </cell>
        </row>
        <row r="7">
          <cell r="G7" t="str">
            <v>УО</v>
          </cell>
        </row>
        <row r="8">
          <cell r="G8" t="str">
            <v>УГ</v>
          </cell>
        </row>
        <row r="9">
          <cell r="G9" t="str">
            <v>УОВ</v>
          </cell>
        </row>
        <row r="10">
          <cell r="G10" t="str">
            <v>ВЕИ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1"/>
  <sheetViews>
    <sheetView zoomScalePageLayoutView="0" workbookViewId="0" topLeftCell="A1">
      <selection activeCell="C2" sqref="C2:C10"/>
    </sheetView>
  </sheetViews>
  <sheetFormatPr defaultColWidth="9.140625" defaultRowHeight="15"/>
  <cols>
    <col min="1" max="1" width="26.28125" style="35" customWidth="1"/>
    <col min="2" max="2" width="25.140625" style="35" customWidth="1"/>
    <col min="3" max="3" width="27.00390625" style="35" customWidth="1"/>
    <col min="4" max="4" width="14.140625" style="35" customWidth="1"/>
    <col min="5" max="5" width="16.7109375" style="35" customWidth="1"/>
    <col min="6" max="16384" width="9.140625" style="35" customWidth="1"/>
  </cols>
  <sheetData>
    <row r="1" ht="12.75">
      <c r="A1" s="34"/>
    </row>
    <row r="2" spans="1:18" ht="12.75" customHeight="1">
      <c r="A2" s="36" t="s">
        <v>81</v>
      </c>
      <c r="B2" s="37"/>
      <c r="C2" s="36" t="s">
        <v>82</v>
      </c>
      <c r="D2" s="38"/>
      <c r="E2" s="38" t="s">
        <v>83</v>
      </c>
      <c r="F2" s="39" t="s">
        <v>84</v>
      </c>
      <c r="G2" s="40"/>
      <c r="H2" s="40"/>
      <c r="I2" s="40"/>
      <c r="J2" s="40"/>
      <c r="K2" s="40"/>
      <c r="L2" s="40"/>
      <c r="M2" s="40"/>
      <c r="N2" s="40"/>
      <c r="O2" s="41"/>
      <c r="P2" s="41"/>
      <c r="Q2" s="41"/>
      <c r="R2" s="41"/>
    </row>
    <row r="3" spans="1:18" ht="12.75" customHeight="1">
      <c r="A3" s="36" t="s">
        <v>85</v>
      </c>
      <c r="C3" s="36" t="s">
        <v>86</v>
      </c>
      <c r="D3" s="38"/>
      <c r="E3" s="38" t="s">
        <v>87</v>
      </c>
      <c r="F3" s="39" t="s">
        <v>88</v>
      </c>
      <c r="G3" s="42"/>
      <c r="O3" s="41"/>
      <c r="P3" s="41"/>
      <c r="Q3" s="41"/>
      <c r="R3" s="41"/>
    </row>
    <row r="4" spans="1:18" ht="12.75">
      <c r="A4" s="36" t="s">
        <v>89</v>
      </c>
      <c r="C4" s="36" t="s">
        <v>90</v>
      </c>
      <c r="D4" s="38"/>
      <c r="E4" s="35" t="s">
        <v>91</v>
      </c>
      <c r="F4" s="39" t="s">
        <v>92</v>
      </c>
      <c r="G4" s="42"/>
      <c r="O4" s="41"/>
      <c r="P4" s="41"/>
      <c r="Q4" s="41"/>
      <c r="R4" s="41"/>
    </row>
    <row r="5" spans="1:18" ht="12.75" customHeight="1">
      <c r="A5" s="36" t="s">
        <v>93</v>
      </c>
      <c r="C5" s="36" t="s">
        <v>94</v>
      </c>
      <c r="D5" s="38"/>
      <c r="E5" s="38" t="s">
        <v>95</v>
      </c>
      <c r="F5" s="43" t="s">
        <v>96</v>
      </c>
      <c r="G5" s="42"/>
      <c r="O5" s="41"/>
      <c r="P5" s="41"/>
      <c r="Q5" s="41"/>
      <c r="R5" s="41"/>
    </row>
    <row r="6" spans="3:18" ht="12.75" customHeight="1">
      <c r="C6" s="36" t="s">
        <v>97</v>
      </c>
      <c r="D6" s="38"/>
      <c r="E6" s="38" t="s">
        <v>98</v>
      </c>
      <c r="F6" s="44"/>
      <c r="G6" s="42"/>
      <c r="O6" s="41"/>
      <c r="P6" s="41"/>
      <c r="Q6" s="41"/>
      <c r="R6" s="41"/>
    </row>
    <row r="7" spans="2:18" ht="12.75" customHeight="1">
      <c r="B7" s="37"/>
      <c r="C7" s="36" t="s">
        <v>99</v>
      </c>
      <c r="D7" s="38"/>
      <c r="E7" s="36" t="s">
        <v>100</v>
      </c>
      <c r="F7" s="44"/>
      <c r="G7" s="42"/>
      <c r="O7" s="41"/>
      <c r="P7" s="41"/>
      <c r="Q7" s="41"/>
      <c r="R7" s="41"/>
    </row>
    <row r="8" spans="2:7" ht="12.75" customHeight="1">
      <c r="B8" s="37"/>
      <c r="C8" s="36" t="s">
        <v>101</v>
      </c>
      <c r="D8" s="38"/>
      <c r="E8" s="42" t="s">
        <v>102</v>
      </c>
      <c r="F8" s="44"/>
      <c r="G8" s="42"/>
    </row>
    <row r="9" spans="2:7" ht="12.75">
      <c r="B9" s="37"/>
      <c r="C9" s="36" t="s">
        <v>103</v>
      </c>
      <c r="D9" s="38"/>
      <c r="E9" s="42" t="s">
        <v>104</v>
      </c>
      <c r="F9" s="44"/>
      <c r="G9" s="42"/>
    </row>
    <row r="10" spans="2:7" ht="12.75">
      <c r="B10" s="37"/>
      <c r="C10" s="36" t="s">
        <v>105</v>
      </c>
      <c r="D10" s="38"/>
      <c r="F10" s="37"/>
      <c r="G10" s="42"/>
    </row>
    <row r="11" spans="3:7" ht="12.75">
      <c r="C11" s="42"/>
      <c r="D11" s="38"/>
      <c r="E11" s="42"/>
      <c r="F11" s="42"/>
      <c r="G11" s="42"/>
    </row>
    <row r="12" spans="3:7" ht="12.75">
      <c r="C12" s="42"/>
      <c r="D12" s="42"/>
      <c r="E12" s="42"/>
      <c r="F12" s="42"/>
      <c r="G12" s="42"/>
    </row>
    <row r="13" spans="1:7" ht="12.75">
      <c r="A13" s="38"/>
      <c r="C13" s="42"/>
      <c r="D13" s="42"/>
      <c r="E13" s="42"/>
      <c r="F13" s="42"/>
      <c r="G13" s="42"/>
    </row>
    <row r="14" spans="3:7" ht="12.75">
      <c r="C14" s="42"/>
      <c r="D14" s="42"/>
      <c r="E14" s="42"/>
      <c r="F14" s="42"/>
      <c r="G14" s="42"/>
    </row>
    <row r="15" spans="3:7" ht="12.75">
      <c r="C15" s="42"/>
      <c r="D15" s="42"/>
      <c r="E15" s="42"/>
      <c r="F15" s="42"/>
      <c r="G15" s="42"/>
    </row>
    <row r="16" spans="3:7" ht="12.75">
      <c r="C16" s="42"/>
      <c r="D16" s="42"/>
      <c r="E16" s="42"/>
      <c r="F16" s="42"/>
      <c r="G16" s="42"/>
    </row>
    <row r="17" spans="3:7" ht="12.75">
      <c r="C17" s="42"/>
      <c r="D17" s="42"/>
      <c r="E17" s="42"/>
      <c r="F17" s="42"/>
      <c r="G17" s="42"/>
    </row>
    <row r="18" spans="3:7" ht="12.75">
      <c r="C18" s="42"/>
      <c r="D18" s="42"/>
      <c r="E18" s="42"/>
      <c r="F18" s="42"/>
      <c r="G18" s="42"/>
    </row>
    <row r="19" spans="4:7" ht="13.5" customHeight="1">
      <c r="D19" s="42"/>
      <c r="E19" s="42"/>
      <c r="F19" s="42"/>
      <c r="G19" s="42"/>
    </row>
    <row r="20" spans="1:3" ht="12.75">
      <c r="A20" s="45" t="s">
        <v>106</v>
      </c>
      <c r="B20" s="45" t="s">
        <v>107</v>
      </c>
      <c r="C20" s="46" t="s">
        <v>108</v>
      </c>
    </row>
    <row r="21" spans="1:3" ht="18" customHeight="1">
      <c r="A21" s="47" t="s">
        <v>109</v>
      </c>
      <c r="B21" s="45">
        <v>2.917</v>
      </c>
      <c r="C21" s="45">
        <v>0.334</v>
      </c>
    </row>
    <row r="22" spans="1:3" ht="16.5" customHeight="1">
      <c r="A22" s="47" t="s">
        <v>110</v>
      </c>
      <c r="B22" s="45">
        <v>4.778</v>
      </c>
      <c r="C22" s="45">
        <v>0.346</v>
      </c>
    </row>
    <row r="23" spans="1:3" ht="15.75" customHeight="1">
      <c r="A23" s="47" t="s">
        <v>111</v>
      </c>
      <c r="B23" s="45">
        <v>3.611</v>
      </c>
      <c r="C23" s="45">
        <v>0.356</v>
      </c>
    </row>
    <row r="24" spans="1:3" ht="12.75" customHeight="1">
      <c r="A24" s="47" t="s">
        <v>79</v>
      </c>
      <c r="B24" s="45">
        <v>5.555</v>
      </c>
      <c r="C24" s="45">
        <v>0.324</v>
      </c>
    </row>
    <row r="25" spans="1:3" ht="12.75" customHeight="1">
      <c r="A25" s="47" t="s">
        <v>112</v>
      </c>
      <c r="B25" s="45">
        <v>7.083</v>
      </c>
      <c r="C25" s="45">
        <v>0.334</v>
      </c>
    </row>
    <row r="26" spans="1:3" ht="12.75">
      <c r="A26" s="47" t="s">
        <v>113</v>
      </c>
      <c r="B26" s="45">
        <v>7.166</v>
      </c>
      <c r="C26" s="45">
        <v>0.481</v>
      </c>
    </row>
    <row r="27" spans="1:3" ht="12.75" customHeight="1">
      <c r="A27" s="47" t="s">
        <v>114</v>
      </c>
      <c r="B27" s="45">
        <v>11.569</v>
      </c>
      <c r="C27" s="45">
        <v>0.263</v>
      </c>
    </row>
    <row r="28" spans="1:3" ht="12.75" customHeight="1">
      <c r="A28" s="47" t="s">
        <v>115</v>
      </c>
      <c r="B28" s="45">
        <v>11.111</v>
      </c>
      <c r="C28" s="45">
        <v>0.276</v>
      </c>
    </row>
    <row r="29" spans="1:3" ht="12.75">
      <c r="A29" s="47" t="s">
        <v>80</v>
      </c>
      <c r="B29" s="45">
        <v>12.777</v>
      </c>
      <c r="C29" s="45">
        <v>0.225</v>
      </c>
    </row>
    <row r="30" spans="1:3" ht="12.75">
      <c r="A30" s="47" t="s">
        <v>116</v>
      </c>
      <c r="B30" s="45">
        <v>9.035</v>
      </c>
      <c r="C30" s="45">
        <v>0.202</v>
      </c>
    </row>
    <row r="31" spans="1:3" ht="12.75">
      <c r="A31" s="48" t="s">
        <v>18</v>
      </c>
      <c r="B31" s="49">
        <v>0</v>
      </c>
      <c r="C31" s="49">
        <v>0</v>
      </c>
    </row>
    <row r="46" ht="12.75" customHeight="1"/>
    <row r="47" ht="12.75" customHeight="1"/>
    <row r="50" ht="12.75" customHeight="1"/>
    <row r="51" ht="12.75" customHeight="1"/>
    <row r="52" ht="12.75" customHeight="1"/>
    <row r="53" ht="12.75" customHeight="1"/>
    <row r="70" ht="12.75" customHeight="1"/>
    <row r="71" ht="12.75" customHeight="1"/>
    <row r="73" ht="12.75" customHeight="1"/>
    <row r="74" ht="12.75" customHeight="1"/>
    <row r="75" ht="12.75" customHeight="1"/>
    <row r="76" ht="12.75" customHeight="1"/>
    <row r="91" ht="12.75" customHeight="1"/>
    <row r="92" ht="12.75" customHeight="1"/>
    <row r="94" ht="12.75" customHeight="1"/>
    <row r="95" ht="12.75" customHeight="1"/>
    <row r="96" ht="12.75" customHeight="1"/>
    <row r="97" ht="12.75" customHeight="1"/>
    <row r="113" ht="12.75" customHeight="1"/>
    <row r="114" ht="12.75" customHeight="1"/>
    <row r="116" ht="12.75" customHeight="1"/>
    <row r="117" ht="12.75" customHeight="1"/>
    <row r="118" ht="12.75" customHeight="1"/>
    <row r="119" ht="12.75" customHeight="1"/>
    <row r="132" ht="12.75" customHeight="1"/>
    <row r="133" ht="12.75" customHeight="1"/>
    <row r="135" ht="12.75" customHeight="1"/>
    <row r="136" ht="12.75" customHeight="1"/>
    <row r="137" ht="12.75" customHeight="1"/>
    <row r="138" ht="12.75" customHeight="1"/>
    <row r="147" ht="12.75" customHeight="1"/>
    <row r="148" ht="12.75" customHeight="1"/>
    <row r="150" ht="12.75" customHeight="1"/>
    <row r="151" ht="12.75" customHeight="1"/>
    <row r="152" ht="12.75" customHeight="1"/>
    <row r="153" ht="12.75" customHeight="1"/>
    <row r="166" ht="12.75" customHeight="1"/>
    <row r="167" ht="12.75" customHeight="1"/>
    <row r="169" ht="12.75" customHeight="1"/>
    <row r="170" ht="12.75" customHeight="1"/>
    <row r="171" ht="12.75" customHeight="1"/>
    <row r="172" ht="12.75" customHeight="1"/>
    <row r="184" ht="12.75" customHeight="1"/>
    <row r="185" ht="12.75" customHeight="1"/>
    <row r="187" ht="12.75" customHeight="1"/>
    <row r="188" ht="12.75" customHeight="1"/>
    <row r="189" ht="12.75" customHeight="1"/>
    <row r="190" ht="12.75" customHeight="1"/>
    <row r="204" ht="12.75" customHeight="1"/>
    <row r="205" ht="12.75" customHeight="1"/>
    <row r="207" ht="12.75" customHeight="1"/>
    <row r="208" ht="12.75" customHeight="1"/>
    <row r="209" ht="12.75" customHeight="1"/>
    <row r="210" ht="12.75" customHeight="1"/>
    <row r="225" ht="12.75" customHeight="1"/>
    <row r="226" ht="12.75" customHeight="1"/>
    <row r="228" ht="12.75" customHeight="1"/>
    <row r="229" ht="12.75" customHeight="1"/>
    <row r="230" ht="12.75" customHeight="1"/>
    <row r="231" ht="12.75" customHeight="1"/>
    <row r="247" ht="12.75" customHeight="1"/>
    <row r="248" ht="12.75" customHeight="1"/>
    <row r="250" ht="12.75" customHeight="1"/>
    <row r="251" ht="12.75" customHeight="1"/>
    <row r="252" ht="12.75" customHeight="1"/>
    <row r="253" ht="12.75" customHeight="1"/>
    <row r="269" ht="12.75" customHeight="1"/>
    <row r="270" ht="12.75" customHeight="1"/>
    <row r="272" ht="12.75" customHeight="1"/>
    <row r="273" ht="12.75" customHeight="1"/>
    <row r="274" ht="12.75" customHeight="1"/>
    <row r="275" ht="12.75" customHeight="1"/>
    <row r="286" ht="12.75" customHeight="1"/>
    <row r="287" ht="12.75" customHeight="1"/>
    <row r="289" ht="12.75" customHeight="1"/>
    <row r="290" ht="12.75" customHeight="1"/>
    <row r="291" ht="12.75" customHeight="1"/>
    <row r="292" ht="12.75" customHeight="1"/>
    <row r="306" ht="12.75" customHeight="1"/>
    <row r="307" ht="12.75" customHeight="1"/>
    <row r="309" ht="12.75" customHeight="1"/>
    <row r="310" ht="12.75" customHeight="1"/>
    <row r="311" ht="12.75" customHeight="1"/>
    <row r="312" ht="12.75" customHeight="1"/>
    <row r="335" ht="12.75" customHeight="1"/>
    <row r="336" ht="12.75" customHeight="1"/>
    <row r="338" ht="12.75" customHeight="1"/>
    <row r="339" ht="12.75" customHeight="1"/>
    <row r="340" ht="12.75" customHeight="1"/>
    <row r="341" ht="12.75" customHeight="1"/>
    <row r="353" ht="12.75" customHeight="1"/>
    <row r="354" ht="12.75" customHeight="1"/>
    <row r="356" ht="12.75" customHeight="1"/>
    <row r="357" ht="12.75" customHeight="1"/>
    <row r="358" ht="12.75" customHeight="1"/>
    <row r="359" ht="12.75" customHeight="1"/>
    <row r="372" ht="12.75" customHeight="1"/>
    <row r="373" ht="12.75" customHeight="1"/>
    <row r="375" ht="12.75" customHeight="1"/>
    <row r="376" ht="12.75" customHeight="1"/>
    <row r="377" ht="12.75" customHeight="1"/>
    <row r="378" ht="12.75" customHeight="1"/>
    <row r="390" ht="12.75" customHeight="1"/>
    <row r="391" ht="12.75" customHeight="1"/>
    <row r="393" ht="12.75" customHeight="1"/>
    <row r="394" ht="12.75" customHeight="1"/>
    <row r="395" ht="12.75" customHeight="1"/>
    <row r="396" ht="12.75" customHeight="1"/>
    <row r="405" ht="12.75" customHeight="1"/>
    <row r="406" ht="12.75" customHeight="1"/>
    <row r="408" ht="12.75" customHeight="1"/>
    <row r="409" ht="12.75" customHeight="1"/>
    <row r="410" ht="12.75" customHeight="1"/>
    <row r="411" ht="12.75" customHeight="1"/>
    <row r="426" ht="12.75" customHeight="1"/>
    <row r="427" ht="12.75" customHeight="1"/>
    <row r="429" ht="12.75" customHeight="1"/>
    <row r="430" ht="12.75" customHeight="1"/>
    <row r="431" ht="12.75" customHeight="1"/>
    <row r="432" ht="12.75" customHeight="1"/>
    <row r="457" ht="12.75" customHeight="1"/>
    <row r="458" ht="12.75" customHeight="1"/>
    <row r="460" ht="12.75" customHeight="1"/>
    <row r="461" ht="12.75" customHeight="1"/>
    <row r="462" ht="12.75" customHeight="1"/>
    <row r="466" ht="12.75" customHeight="1"/>
    <row r="467" ht="12.75" customHeight="1"/>
    <row r="469" ht="12.75" customHeight="1"/>
    <row r="470" ht="12.75" customHeight="1"/>
    <row r="471" ht="12.75" customHeight="1"/>
    <row r="472" ht="12.75" customHeight="1"/>
    <row r="486" ht="12.75" customHeight="1"/>
    <row r="487" ht="12.75" customHeight="1"/>
    <row r="489" ht="12.75" customHeight="1"/>
    <row r="490" ht="12.75" customHeight="1"/>
    <row r="491" ht="12.75" customHeight="1"/>
    <row r="492" ht="12.75" customHeight="1"/>
    <row r="502" ht="12.75" customHeight="1"/>
    <row r="503" ht="12.75" customHeight="1"/>
    <row r="505" ht="12.75" customHeight="1"/>
    <row r="506" ht="12.75" customHeight="1"/>
    <row r="507" ht="12.75" customHeight="1"/>
    <row r="508" ht="12.75" customHeight="1"/>
    <row r="524" ht="12.75" customHeight="1"/>
    <row r="525" ht="12.75" customHeight="1"/>
    <row r="527" ht="12.75" customHeight="1"/>
    <row r="528" ht="12.75" customHeight="1"/>
    <row r="529" ht="12.75" customHeight="1"/>
    <row r="542" ht="12.75" customHeight="1"/>
    <row r="543" ht="12.75" customHeight="1"/>
    <row r="545" ht="12.75" customHeight="1"/>
    <row r="546" ht="12.75" customHeight="1"/>
    <row r="547" ht="12.75" customHeight="1"/>
    <row r="548" ht="12.75" customHeight="1"/>
    <row r="558" ht="12.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S171"/>
  <sheetViews>
    <sheetView tabSelected="1" zoomScale="87" zoomScaleNormal="87" zoomScalePageLayoutView="0" workbookViewId="0" topLeftCell="A145">
      <selection activeCell="M164" sqref="M164"/>
    </sheetView>
  </sheetViews>
  <sheetFormatPr defaultColWidth="9.140625" defaultRowHeight="15"/>
  <cols>
    <col min="1" max="1" width="14.57421875" style="0" customWidth="1"/>
    <col min="2" max="2" width="13.28125" style="0" customWidth="1"/>
    <col min="3" max="3" width="9.00390625" style="0" customWidth="1"/>
    <col min="4" max="4" width="9.421875" style="0" customWidth="1"/>
    <col min="6" max="6" width="11.28125" style="0" customWidth="1"/>
    <col min="7" max="7" width="14.140625" style="0" customWidth="1"/>
    <col min="8" max="8" width="13.8515625" style="0" customWidth="1"/>
    <col min="9" max="9" width="8.7109375" style="0" customWidth="1"/>
    <col min="10" max="10" width="14.421875" style="0" customWidth="1"/>
    <col min="11" max="11" width="16.8515625" style="0" customWidth="1"/>
    <col min="12" max="12" width="10.421875" style="0" customWidth="1"/>
    <col min="13" max="13" width="16.140625" style="0" customWidth="1"/>
    <col min="14" max="14" width="14.57421875" style="0" customWidth="1"/>
    <col min="16" max="16" width="10.7109375" style="0" customWidth="1"/>
    <col min="17" max="17" width="14.57421875" style="0" customWidth="1"/>
  </cols>
  <sheetData>
    <row r="2" spans="1:16" ht="18.75">
      <c r="A2" s="112" t="s">
        <v>0</v>
      </c>
      <c r="B2" s="112"/>
      <c r="C2" s="112"/>
      <c r="D2" s="112"/>
      <c r="E2" s="112"/>
      <c r="F2" s="112"/>
      <c r="G2" s="112"/>
      <c r="H2" s="112"/>
      <c r="I2" s="112"/>
      <c r="J2" s="112"/>
      <c r="K2" s="112"/>
      <c r="L2" s="112"/>
      <c r="M2" s="112"/>
      <c r="N2" s="112"/>
      <c r="O2" s="112"/>
      <c r="P2" s="112"/>
    </row>
    <row r="3" spans="1:16" ht="18.75">
      <c r="A3" s="113" t="s">
        <v>124</v>
      </c>
      <c r="B3" s="113"/>
      <c r="C3" s="113"/>
      <c r="D3" s="113"/>
      <c r="E3" s="113"/>
      <c r="F3" s="113"/>
      <c r="G3" s="113"/>
      <c r="H3" s="113"/>
      <c r="I3" s="113"/>
      <c r="J3" s="113"/>
      <c r="K3" s="113"/>
      <c r="L3" s="113"/>
      <c r="M3" s="113"/>
      <c r="N3" s="113"/>
      <c r="O3" s="113"/>
      <c r="P3" s="113"/>
    </row>
    <row r="4" spans="1:16" ht="15">
      <c r="A4" s="105"/>
      <c r="B4" s="105"/>
      <c r="C4" s="105"/>
      <c r="D4" s="105"/>
      <c r="E4" s="105"/>
      <c r="F4" s="105"/>
      <c r="G4" s="105"/>
      <c r="H4" s="105"/>
      <c r="I4" s="105"/>
      <c r="J4" s="105"/>
      <c r="K4" s="105"/>
      <c r="L4" s="106"/>
      <c r="M4" s="106"/>
      <c r="N4" s="106"/>
      <c r="O4" s="106"/>
      <c r="P4" s="1"/>
    </row>
    <row r="5" spans="1:16" ht="21" customHeight="1">
      <c r="A5" s="114" t="s">
        <v>40</v>
      </c>
      <c r="B5" s="114"/>
      <c r="C5" s="115" t="s">
        <v>125</v>
      </c>
      <c r="D5" s="115"/>
      <c r="E5" s="115"/>
      <c r="F5" s="14" t="s">
        <v>44</v>
      </c>
      <c r="G5" s="115" t="s">
        <v>129</v>
      </c>
      <c r="H5" s="115"/>
      <c r="I5" s="117" t="s">
        <v>130</v>
      </c>
      <c r="J5" s="117"/>
      <c r="K5" s="117"/>
      <c r="L5" s="15"/>
      <c r="M5" s="16"/>
      <c r="N5" s="16"/>
      <c r="O5" s="16"/>
      <c r="P5" s="3"/>
    </row>
    <row r="6" spans="1:16" ht="23.25" customHeight="1">
      <c r="A6" s="101" t="s">
        <v>41</v>
      </c>
      <c r="B6" s="101"/>
      <c r="C6" s="118" t="s">
        <v>126</v>
      </c>
      <c r="D6" s="119"/>
      <c r="E6" s="120"/>
      <c r="F6" s="11" t="s">
        <v>44</v>
      </c>
      <c r="G6" s="90" t="s">
        <v>133</v>
      </c>
      <c r="H6" s="90"/>
      <c r="I6" s="90"/>
      <c r="J6" s="90"/>
      <c r="K6" s="90" t="s">
        <v>131</v>
      </c>
      <c r="L6" s="90"/>
      <c r="M6" s="90"/>
      <c r="N6" s="90"/>
      <c r="O6" s="17" t="s">
        <v>132</v>
      </c>
      <c r="P6" s="2"/>
    </row>
    <row r="7" spans="1:15" ht="17.25" customHeight="1">
      <c r="A7" s="121" t="s">
        <v>1</v>
      </c>
      <c r="B7" s="121"/>
      <c r="C7" s="107" t="s">
        <v>127</v>
      </c>
      <c r="D7" s="108"/>
      <c r="E7" s="108"/>
      <c r="F7" s="108"/>
      <c r="G7" s="108"/>
      <c r="H7" s="108"/>
      <c r="I7" s="89" t="s">
        <v>2</v>
      </c>
      <c r="J7" s="89"/>
      <c r="K7" s="89"/>
      <c r="L7" s="98" t="s">
        <v>3</v>
      </c>
      <c r="M7" s="98"/>
      <c r="N7" s="98"/>
      <c r="O7" s="98"/>
    </row>
    <row r="8" spans="1:15" ht="17.25" customHeight="1">
      <c r="A8" s="101" t="s">
        <v>42</v>
      </c>
      <c r="B8" s="101"/>
      <c r="C8" s="99" t="s">
        <v>128</v>
      </c>
      <c r="D8" s="100"/>
      <c r="E8" s="100"/>
      <c r="F8" s="100"/>
      <c r="G8" s="100"/>
      <c r="H8" s="100"/>
      <c r="I8" s="89" t="s">
        <v>134</v>
      </c>
      <c r="J8" s="89"/>
      <c r="K8" s="89"/>
      <c r="L8" s="98" t="s">
        <v>135</v>
      </c>
      <c r="M8" s="98"/>
      <c r="N8" s="98"/>
      <c r="O8" s="98"/>
    </row>
    <row r="9" spans="1:15" ht="20.25" customHeight="1">
      <c r="A9" s="101" t="s">
        <v>43</v>
      </c>
      <c r="B9" s="101"/>
      <c r="C9" s="109" t="s">
        <v>137</v>
      </c>
      <c r="D9" s="110"/>
      <c r="E9" s="110"/>
      <c r="F9" s="110"/>
      <c r="G9" s="110"/>
      <c r="H9" s="110"/>
      <c r="I9" s="110"/>
      <c r="J9" s="110"/>
      <c r="K9" s="111"/>
      <c r="L9" s="91" t="s">
        <v>45</v>
      </c>
      <c r="M9" s="91"/>
      <c r="N9" s="91" t="s">
        <v>136</v>
      </c>
      <c r="O9" s="91"/>
    </row>
    <row r="10" spans="1:16" ht="15">
      <c r="A10" s="5"/>
      <c r="B10" s="6"/>
      <c r="C10" s="6"/>
      <c r="D10" s="6"/>
      <c r="E10" s="6"/>
      <c r="F10" s="6"/>
      <c r="G10" s="6"/>
      <c r="H10" s="6"/>
      <c r="I10" s="6"/>
      <c r="J10" s="6"/>
      <c r="K10" s="6"/>
      <c r="L10" s="6"/>
      <c r="M10" s="6"/>
      <c r="N10" s="6"/>
      <c r="O10" s="6"/>
      <c r="P10" s="4"/>
    </row>
    <row r="11" ht="15" customHeight="1"/>
    <row r="12" spans="1:19" ht="30" customHeight="1">
      <c r="A12" s="103" t="s">
        <v>35</v>
      </c>
      <c r="B12" s="103"/>
      <c r="C12" s="103"/>
      <c r="D12" s="103"/>
      <c r="E12" s="103"/>
      <c r="F12" s="103"/>
      <c r="G12" s="103"/>
      <c r="H12" s="103"/>
      <c r="I12" s="103"/>
      <c r="J12" s="103"/>
      <c r="K12" s="103"/>
      <c r="L12" s="103"/>
      <c r="M12" s="103"/>
      <c r="N12" s="103"/>
      <c r="O12" s="103"/>
      <c r="P12" s="103"/>
      <c r="Q12" s="103"/>
      <c r="R12" s="18"/>
      <c r="S12" s="4"/>
    </row>
    <row r="13" spans="1:18" ht="25.5" customHeight="1">
      <c r="A13" s="104" t="s">
        <v>21</v>
      </c>
      <c r="B13" s="104" t="s">
        <v>78</v>
      </c>
      <c r="C13" s="104" t="s">
        <v>4</v>
      </c>
      <c r="D13" s="104" t="s">
        <v>117</v>
      </c>
      <c r="E13" s="104" t="s">
        <v>8</v>
      </c>
      <c r="F13" s="104" t="s">
        <v>9</v>
      </c>
      <c r="G13" s="104" t="s">
        <v>75</v>
      </c>
      <c r="H13" s="104"/>
      <c r="I13" s="104"/>
      <c r="J13" s="104"/>
      <c r="K13" s="104"/>
      <c r="L13" s="104"/>
      <c r="M13" s="104"/>
      <c r="N13" s="104" t="s">
        <v>47</v>
      </c>
      <c r="O13" s="104" t="s">
        <v>7</v>
      </c>
      <c r="P13" s="104" t="s">
        <v>6</v>
      </c>
      <c r="Q13" s="104" t="s">
        <v>5</v>
      </c>
      <c r="R13" s="4"/>
    </row>
    <row r="14" spans="1:17" ht="25.5" customHeight="1">
      <c r="A14" s="104"/>
      <c r="B14" s="104"/>
      <c r="C14" s="104"/>
      <c r="D14" s="122"/>
      <c r="E14" s="116"/>
      <c r="F14" s="104"/>
      <c r="G14" s="102" t="s">
        <v>23</v>
      </c>
      <c r="H14" s="102"/>
      <c r="I14" s="104" t="s">
        <v>10</v>
      </c>
      <c r="J14" s="104"/>
      <c r="K14" s="102" t="s">
        <v>11</v>
      </c>
      <c r="L14" s="102" t="s">
        <v>12</v>
      </c>
      <c r="M14" s="102" t="s">
        <v>46</v>
      </c>
      <c r="N14" s="104"/>
      <c r="O14" s="104"/>
      <c r="P14" s="104"/>
      <c r="Q14" s="104"/>
    </row>
    <row r="15" spans="1:17" ht="8.25" customHeight="1" hidden="1">
      <c r="A15" s="104"/>
      <c r="B15" s="104"/>
      <c r="C15" s="104"/>
      <c r="D15" s="122"/>
      <c r="E15" s="116"/>
      <c r="F15" s="104"/>
      <c r="G15" s="102"/>
      <c r="H15" s="102"/>
      <c r="I15" s="102" t="s">
        <v>13</v>
      </c>
      <c r="J15" s="102" t="s">
        <v>14</v>
      </c>
      <c r="K15" s="102"/>
      <c r="L15" s="102"/>
      <c r="M15" s="102"/>
      <c r="N15" s="104"/>
      <c r="O15" s="104"/>
      <c r="P15" s="104"/>
      <c r="Q15" s="104"/>
    </row>
    <row r="16" spans="1:17" ht="25.5" customHeight="1">
      <c r="A16" s="104"/>
      <c r="B16" s="104"/>
      <c r="C16" s="104"/>
      <c r="D16" s="122"/>
      <c r="E16" s="116"/>
      <c r="F16" s="104"/>
      <c r="G16" s="26" t="s">
        <v>22</v>
      </c>
      <c r="H16" s="26" t="s">
        <v>76</v>
      </c>
      <c r="I16" s="102"/>
      <c r="J16" s="102"/>
      <c r="K16" s="102"/>
      <c r="L16" s="102"/>
      <c r="M16" s="102"/>
      <c r="N16" s="104"/>
      <c r="O16" s="104"/>
      <c r="P16" s="104"/>
      <c r="Q16" s="104"/>
    </row>
    <row r="17" spans="1:17" ht="54" customHeight="1">
      <c r="A17" s="27" t="s">
        <v>118</v>
      </c>
      <c r="B17" s="27" t="s">
        <v>15</v>
      </c>
      <c r="C17" s="27" t="s">
        <v>119</v>
      </c>
      <c r="D17" s="27" t="s">
        <v>15</v>
      </c>
      <c r="E17" s="28" t="s">
        <v>16</v>
      </c>
      <c r="F17" s="28" t="s">
        <v>17</v>
      </c>
      <c r="G17" s="29" t="s">
        <v>120</v>
      </c>
      <c r="H17" s="29" t="s">
        <v>119</v>
      </c>
      <c r="I17" s="28" t="s">
        <v>77</v>
      </c>
      <c r="J17" s="28" t="s">
        <v>77</v>
      </c>
      <c r="K17" s="28" t="s">
        <v>17</v>
      </c>
      <c r="L17" s="30" t="s">
        <v>24</v>
      </c>
      <c r="M17" s="27" t="s">
        <v>25</v>
      </c>
      <c r="N17" s="27" t="s">
        <v>119</v>
      </c>
      <c r="O17" s="29" t="s">
        <v>19</v>
      </c>
      <c r="P17" s="27" t="s">
        <v>20</v>
      </c>
      <c r="Q17" s="27" t="s">
        <v>18</v>
      </c>
    </row>
    <row r="18" spans="1:18" ht="70.5" customHeight="1">
      <c r="A18" s="62" t="s">
        <v>138</v>
      </c>
      <c r="B18" s="62"/>
      <c r="C18" s="63"/>
      <c r="D18" s="64"/>
      <c r="E18" s="64"/>
      <c r="F18" s="64"/>
      <c r="G18" s="64"/>
      <c r="H18" s="64"/>
      <c r="I18" s="64"/>
      <c r="J18" s="64"/>
      <c r="K18" s="64"/>
      <c r="L18" s="64"/>
      <c r="M18" s="64"/>
      <c r="N18" s="64"/>
      <c r="O18" s="64"/>
      <c r="P18" s="64"/>
      <c r="Q18" s="65"/>
      <c r="R18" s="8"/>
    </row>
    <row r="19" spans="1:18" ht="30">
      <c r="A19" s="13"/>
      <c r="B19" s="7"/>
      <c r="C19" s="13" t="s">
        <v>86</v>
      </c>
      <c r="D19" s="13"/>
      <c r="E19" s="13">
        <v>200</v>
      </c>
      <c r="F19" s="13"/>
      <c r="G19" s="13"/>
      <c r="H19" s="13" t="s">
        <v>18</v>
      </c>
      <c r="I19" s="13"/>
      <c r="J19" s="13"/>
      <c r="K19" s="56">
        <f>G19*VLOOKUP($H19,Data!$A$21:$C$31,2,FALSE)*1000+SUM(I19:J19)</f>
        <v>0</v>
      </c>
      <c r="L19" s="13"/>
      <c r="M19" s="55">
        <f>G19*VLOOKUP($H19,Data!$A$21:$C$31,2,FALSE)*VLOOKUP($H19,Data!$A$21:$C$31,3,FALSE)+(I19*0.819+J19*0.247)/1000</f>
        <v>0</v>
      </c>
      <c r="N19" s="13"/>
      <c r="O19" s="13"/>
      <c r="P19" s="13"/>
      <c r="Q19" s="13"/>
      <c r="R19" s="9"/>
    </row>
    <row r="20" spans="1:18" ht="105" customHeight="1">
      <c r="A20" s="62" t="s">
        <v>139</v>
      </c>
      <c r="B20" s="62"/>
      <c r="C20" s="63"/>
      <c r="D20" s="64"/>
      <c r="E20" s="64"/>
      <c r="F20" s="64"/>
      <c r="G20" s="64"/>
      <c r="H20" s="64"/>
      <c r="I20" s="64"/>
      <c r="J20" s="64"/>
      <c r="K20" s="64"/>
      <c r="L20" s="64"/>
      <c r="M20" s="64"/>
      <c r="N20" s="64"/>
      <c r="O20" s="64"/>
      <c r="P20" s="64"/>
      <c r="Q20" s="65"/>
      <c r="R20" s="10"/>
    </row>
    <row r="21" spans="1:17" ht="30">
      <c r="A21" s="55"/>
      <c r="B21" s="13"/>
      <c r="C21" s="55" t="s">
        <v>86</v>
      </c>
      <c r="D21" s="55"/>
      <c r="E21" s="55">
        <v>60</v>
      </c>
      <c r="F21" s="55"/>
      <c r="G21" s="55"/>
      <c r="H21" s="55" t="s">
        <v>18</v>
      </c>
      <c r="I21" s="33"/>
      <c r="J21" s="55"/>
      <c r="K21" s="56">
        <f>G21*VLOOKUP($H21,Data!$A$21:$C$31,2,FALSE)*1000+SUM(I21:J21)</f>
        <v>0</v>
      </c>
      <c r="L21" s="55"/>
      <c r="M21" s="55">
        <f>G21*VLOOKUP($H21,Data!$A$21:$C$31,2,FALSE)*VLOOKUP($H21,Data!$A$21:$C$31,3,FALSE)+(I21*0.819+J21*0.247)/1000</f>
        <v>0</v>
      </c>
      <c r="N21" s="55"/>
      <c r="O21" s="55"/>
      <c r="P21" s="55"/>
      <c r="Q21" s="55"/>
    </row>
    <row r="22" spans="1:17" ht="105" customHeight="1">
      <c r="A22" s="62" t="s">
        <v>140</v>
      </c>
      <c r="B22" s="62"/>
      <c r="C22" s="63"/>
      <c r="D22" s="64"/>
      <c r="E22" s="64"/>
      <c r="F22" s="64"/>
      <c r="G22" s="64"/>
      <c r="H22" s="64"/>
      <c r="I22" s="64"/>
      <c r="J22" s="64"/>
      <c r="K22" s="64"/>
      <c r="L22" s="64"/>
      <c r="M22" s="64"/>
      <c r="N22" s="64"/>
      <c r="O22" s="64"/>
      <c r="P22" s="64"/>
      <c r="Q22" s="65"/>
    </row>
    <row r="23" spans="1:17" ht="30">
      <c r="A23" s="55"/>
      <c r="B23" s="13"/>
      <c r="C23" s="55" t="s">
        <v>86</v>
      </c>
      <c r="D23" s="55"/>
      <c r="E23" s="55">
        <v>30</v>
      </c>
      <c r="F23" s="55"/>
      <c r="G23" s="55"/>
      <c r="H23" s="55" t="s">
        <v>18</v>
      </c>
      <c r="I23" s="55"/>
      <c r="J23" s="55"/>
      <c r="K23" s="56">
        <f>G23*VLOOKUP($H23,Data!$A$21:$C$31,2,FALSE)*1000+SUM(I23:J23)</f>
        <v>0</v>
      </c>
      <c r="L23" s="55"/>
      <c r="M23" s="55">
        <f>G23*VLOOKUP($H23,Data!$A$21:$C$31,2,FALSE)*VLOOKUP($H23,Data!$A$21:$C$31,3,FALSE)+(I23*0.819+J23*0.247)/1000</f>
        <v>0</v>
      </c>
      <c r="N23" s="55"/>
      <c r="O23" s="55"/>
      <c r="P23" s="55"/>
      <c r="Q23" s="55"/>
    </row>
    <row r="24" spans="1:17" ht="120" customHeight="1">
      <c r="A24" s="62" t="s">
        <v>141</v>
      </c>
      <c r="B24" s="62"/>
      <c r="C24" s="63"/>
      <c r="D24" s="64"/>
      <c r="E24" s="64"/>
      <c r="F24" s="64"/>
      <c r="G24" s="64"/>
      <c r="H24" s="64"/>
      <c r="I24" s="64"/>
      <c r="J24" s="64"/>
      <c r="K24" s="64"/>
      <c r="L24" s="64"/>
      <c r="M24" s="64"/>
      <c r="N24" s="64"/>
      <c r="O24" s="64"/>
      <c r="P24" s="64"/>
      <c r="Q24" s="65"/>
    </row>
    <row r="25" spans="1:17" ht="30">
      <c r="A25" s="55"/>
      <c r="B25" s="13"/>
      <c r="C25" s="55" t="s">
        <v>86</v>
      </c>
      <c r="D25" s="33"/>
      <c r="E25" s="33" t="s">
        <v>142</v>
      </c>
      <c r="F25" s="33"/>
      <c r="G25" s="33"/>
      <c r="H25" s="55" t="s">
        <v>18</v>
      </c>
      <c r="I25" s="57"/>
      <c r="J25" s="57"/>
      <c r="K25" s="56">
        <f>G25*VLOOKUP($H25,Data!$A$21:$C$31,2,FALSE)*1000+SUM(I25:J25)</f>
        <v>0</v>
      </c>
      <c r="L25" s="33"/>
      <c r="M25" s="55">
        <f>G25*VLOOKUP($H25,Data!$A$21:$C$31,2,FALSE)*VLOOKUP($H25,Data!$A$21:$C$31,3,FALSE)+(I25*0.819+J25*0.247)/1000</f>
        <v>0</v>
      </c>
      <c r="N25" s="55"/>
      <c r="O25" s="57"/>
      <c r="P25" s="57"/>
      <c r="Q25" s="57"/>
    </row>
    <row r="26" spans="1:17" ht="123" customHeight="1">
      <c r="A26" s="62" t="s">
        <v>143</v>
      </c>
      <c r="B26" s="62"/>
      <c r="C26" s="63"/>
      <c r="D26" s="64"/>
      <c r="E26" s="64"/>
      <c r="F26" s="64"/>
      <c r="G26" s="64"/>
      <c r="H26" s="64"/>
      <c r="I26" s="64"/>
      <c r="J26" s="64"/>
      <c r="K26" s="64"/>
      <c r="L26" s="64"/>
      <c r="M26" s="64"/>
      <c r="N26" s="64"/>
      <c r="O26" s="64"/>
      <c r="P26" s="64"/>
      <c r="Q26" s="65"/>
    </row>
    <row r="27" spans="1:17" ht="30">
      <c r="A27" s="55"/>
      <c r="B27" s="13"/>
      <c r="C27" s="55" t="s">
        <v>86</v>
      </c>
      <c r="D27" s="33"/>
      <c r="E27" s="33" t="s">
        <v>142</v>
      </c>
      <c r="F27" s="33"/>
      <c r="G27" s="33"/>
      <c r="H27" s="55" t="s">
        <v>18</v>
      </c>
      <c r="I27" s="57"/>
      <c r="J27" s="57"/>
      <c r="K27" s="56">
        <f>G27*VLOOKUP($H27,Data!$A$21:$C$31,2,FALSE)*1000+SUM(I27:J27)</f>
        <v>0</v>
      </c>
      <c r="L27" s="33"/>
      <c r="M27" s="55">
        <f>G27*VLOOKUP($H27,Data!$A$21:$C$31,2,FALSE)*VLOOKUP($H27,Data!$A$21:$C$31,3,FALSE)+(I27*0.819+J27*0.247)/1000</f>
        <v>0</v>
      </c>
      <c r="N27" s="55"/>
      <c r="O27" s="57"/>
      <c r="P27" s="57"/>
      <c r="Q27" s="57"/>
    </row>
    <row r="28" spans="1:17" ht="110.25" customHeight="1">
      <c r="A28" s="62" t="s">
        <v>144</v>
      </c>
      <c r="B28" s="62"/>
      <c r="C28" s="63"/>
      <c r="D28" s="64"/>
      <c r="E28" s="64"/>
      <c r="F28" s="64"/>
      <c r="G28" s="64"/>
      <c r="H28" s="64"/>
      <c r="I28" s="64"/>
      <c r="J28" s="64"/>
      <c r="K28" s="64"/>
      <c r="L28" s="64"/>
      <c r="M28" s="64"/>
      <c r="N28" s="64"/>
      <c r="O28" s="64"/>
      <c r="P28" s="64"/>
      <c r="Q28" s="65"/>
    </row>
    <row r="29" spans="1:17" ht="30">
      <c r="A29" s="55"/>
      <c r="B29" s="13"/>
      <c r="C29" s="55" t="s">
        <v>86</v>
      </c>
      <c r="D29" s="33"/>
      <c r="E29" s="33">
        <v>30</v>
      </c>
      <c r="F29" s="33"/>
      <c r="G29" s="33"/>
      <c r="H29" s="55" t="s">
        <v>18</v>
      </c>
      <c r="I29" s="57"/>
      <c r="J29" s="57"/>
      <c r="K29" s="56">
        <f>G29*VLOOKUP($H29,Data!$A$21:$C$31,2,FALSE)*1000+SUM(I29:J29)</f>
        <v>0</v>
      </c>
      <c r="L29" s="33"/>
      <c r="M29" s="55">
        <f>G29*VLOOKUP($H29,Data!$A$21:$C$31,2,FALSE)*VLOOKUP($H29,Data!$A$21:$C$31,3,FALSE)+(I29*0.819+J29*0.247)/1000</f>
        <v>0</v>
      </c>
      <c r="N29" s="55"/>
      <c r="O29" s="57"/>
      <c r="P29" s="57"/>
      <c r="Q29" s="57"/>
    </row>
    <row r="30" spans="1:17" ht="105.75" customHeight="1">
      <c r="A30" s="62" t="s">
        <v>145</v>
      </c>
      <c r="B30" s="62"/>
      <c r="C30" s="63"/>
      <c r="D30" s="64"/>
      <c r="E30" s="64"/>
      <c r="F30" s="64"/>
      <c r="G30" s="64"/>
      <c r="H30" s="64"/>
      <c r="I30" s="64"/>
      <c r="J30" s="64"/>
      <c r="K30" s="64"/>
      <c r="L30" s="64"/>
      <c r="M30" s="64"/>
      <c r="N30" s="64"/>
      <c r="O30" s="64"/>
      <c r="P30" s="64"/>
      <c r="Q30" s="65"/>
    </row>
    <row r="31" spans="1:17" ht="30">
      <c r="A31" s="55"/>
      <c r="B31" s="13"/>
      <c r="C31" s="55" t="s">
        <v>86</v>
      </c>
      <c r="D31" s="33"/>
      <c r="E31" s="33" t="s">
        <v>142</v>
      </c>
      <c r="F31" s="33"/>
      <c r="G31" s="33"/>
      <c r="H31" s="55" t="s">
        <v>18</v>
      </c>
      <c r="I31" s="57"/>
      <c r="J31" s="57"/>
      <c r="K31" s="56">
        <f>G31*VLOOKUP($H31,Data!$A$21:$C$31,2,FALSE)*1000+SUM(I31:J31)</f>
        <v>0</v>
      </c>
      <c r="L31" s="33"/>
      <c r="M31" s="55">
        <f>G31*VLOOKUP($H31,Data!$A$21:$C$31,2,FALSE)*VLOOKUP($H31,Data!$A$21:$C$31,3,FALSE)+(I31*0.819+J31*0.247)/1000</f>
        <v>0</v>
      </c>
      <c r="N31" s="55"/>
      <c r="O31" s="57"/>
      <c r="P31" s="57"/>
      <c r="Q31" s="57"/>
    </row>
    <row r="32" spans="1:17" ht="109.5" customHeight="1">
      <c r="A32" s="62" t="s">
        <v>146</v>
      </c>
      <c r="B32" s="62"/>
      <c r="C32" s="63"/>
      <c r="D32" s="64"/>
      <c r="E32" s="64"/>
      <c r="F32" s="64"/>
      <c r="G32" s="64"/>
      <c r="H32" s="64"/>
      <c r="I32" s="64"/>
      <c r="J32" s="64"/>
      <c r="K32" s="64"/>
      <c r="L32" s="64"/>
      <c r="M32" s="64"/>
      <c r="N32" s="64"/>
      <c r="O32" s="64"/>
      <c r="P32" s="64"/>
      <c r="Q32" s="65"/>
    </row>
    <row r="33" spans="1:17" ht="30">
      <c r="A33" s="55"/>
      <c r="B33" s="13"/>
      <c r="C33" s="55" t="s">
        <v>86</v>
      </c>
      <c r="D33" s="33"/>
      <c r="E33" s="33">
        <v>20</v>
      </c>
      <c r="F33" s="33"/>
      <c r="G33" s="33"/>
      <c r="H33" s="55" t="s">
        <v>18</v>
      </c>
      <c r="I33" s="57"/>
      <c r="J33" s="57"/>
      <c r="K33" s="56">
        <f>G33*VLOOKUP($H33,Data!$A$21:$C$31,2,FALSE)*1000+SUM(I33:J33)</f>
        <v>0</v>
      </c>
      <c r="L33" s="33"/>
      <c r="M33" s="55">
        <f>G33*VLOOKUP($H33,Data!$A$21:$C$31,2,FALSE)*VLOOKUP($H33,Data!$A$21:$C$31,3,FALSE)+(I33*0.819+J33*0.247)/1000</f>
        <v>0</v>
      </c>
      <c r="N33" s="55"/>
      <c r="O33" s="57"/>
      <c r="P33" s="57"/>
      <c r="Q33" s="57"/>
    </row>
    <row r="34" spans="1:17" ht="120" customHeight="1">
      <c r="A34" s="62" t="s">
        <v>148</v>
      </c>
      <c r="B34" s="62"/>
      <c r="C34" s="63"/>
      <c r="D34" s="64"/>
      <c r="E34" s="64"/>
      <c r="F34" s="64"/>
      <c r="G34" s="64"/>
      <c r="H34" s="64"/>
      <c r="I34" s="64"/>
      <c r="J34" s="64"/>
      <c r="K34" s="64"/>
      <c r="L34" s="64"/>
      <c r="M34" s="64"/>
      <c r="N34" s="64"/>
      <c r="O34" s="64"/>
      <c r="P34" s="64"/>
      <c r="Q34" s="65"/>
    </row>
    <row r="35" spans="1:17" ht="30">
      <c r="A35" s="55"/>
      <c r="B35" s="13"/>
      <c r="C35" s="55" t="s">
        <v>86</v>
      </c>
      <c r="D35" s="33"/>
      <c r="E35" s="33" t="s">
        <v>142</v>
      </c>
      <c r="F35" s="33"/>
      <c r="G35" s="33"/>
      <c r="H35" s="55" t="s">
        <v>18</v>
      </c>
      <c r="I35" s="57"/>
      <c r="J35" s="57"/>
      <c r="K35" s="56">
        <f>G35*VLOOKUP($H35,Data!$A$21:$C$31,2,FALSE)*1000+SUM(I35:J35)</f>
        <v>0</v>
      </c>
      <c r="L35" s="33"/>
      <c r="M35" s="55">
        <f>G35*VLOOKUP($H35,Data!$A$21:$C$31,2,FALSE)*VLOOKUP($H35,Data!$A$21:$C$31,3,FALSE)+(I35*0.819+J35*0.247)/1000</f>
        <v>0</v>
      </c>
      <c r="N35" s="55"/>
      <c r="O35" s="57"/>
      <c r="P35" s="57"/>
      <c r="Q35" s="57"/>
    </row>
    <row r="36" spans="1:17" ht="129.75" customHeight="1">
      <c r="A36" s="62" t="s">
        <v>147</v>
      </c>
      <c r="B36" s="62"/>
      <c r="C36" s="63"/>
      <c r="D36" s="64"/>
      <c r="E36" s="64"/>
      <c r="F36" s="64"/>
      <c r="G36" s="64"/>
      <c r="H36" s="64"/>
      <c r="I36" s="64"/>
      <c r="J36" s="64"/>
      <c r="K36" s="64"/>
      <c r="L36" s="64"/>
      <c r="M36" s="64"/>
      <c r="N36" s="64"/>
      <c r="O36" s="64"/>
      <c r="P36" s="64"/>
      <c r="Q36" s="65"/>
    </row>
    <row r="37" spans="1:17" ht="30">
      <c r="A37" s="55"/>
      <c r="B37" s="13"/>
      <c r="C37" s="55" t="s">
        <v>86</v>
      </c>
      <c r="D37" s="33"/>
      <c r="E37" s="33" t="s">
        <v>142</v>
      </c>
      <c r="F37" s="33"/>
      <c r="G37" s="33"/>
      <c r="H37" s="55" t="s">
        <v>18</v>
      </c>
      <c r="I37" s="57"/>
      <c r="J37" s="57"/>
      <c r="K37" s="56">
        <f>G37*VLOOKUP($H37,Data!$A$21:$C$31,2,FALSE)*1000+SUM(I37:J37)</f>
        <v>0</v>
      </c>
      <c r="L37" s="33"/>
      <c r="M37" s="55">
        <f>G37*VLOOKUP($H37,Data!$A$21:$C$31,2,FALSE)*VLOOKUP($H37,Data!$A$21:$C$31,3,FALSE)+(I37*0.819+J37*0.247)/1000</f>
        <v>0</v>
      </c>
      <c r="N37" s="55"/>
      <c r="O37" s="57"/>
      <c r="P37" s="57"/>
      <c r="Q37" s="57"/>
    </row>
    <row r="38" spans="1:17" ht="129.75" customHeight="1">
      <c r="A38" s="62" t="s">
        <v>149</v>
      </c>
      <c r="B38" s="62"/>
      <c r="C38" s="63"/>
      <c r="D38" s="64"/>
      <c r="E38" s="64"/>
      <c r="F38" s="64"/>
      <c r="G38" s="64"/>
      <c r="H38" s="64"/>
      <c r="I38" s="64"/>
      <c r="J38" s="64"/>
      <c r="K38" s="64"/>
      <c r="L38" s="64"/>
      <c r="M38" s="64"/>
      <c r="N38" s="64"/>
      <c r="O38" s="64"/>
      <c r="P38" s="64"/>
      <c r="Q38" s="65"/>
    </row>
    <row r="39" spans="1:17" ht="30">
      <c r="A39" s="57"/>
      <c r="B39" s="57"/>
      <c r="C39" s="57" t="s">
        <v>86</v>
      </c>
      <c r="D39" s="33"/>
      <c r="E39" s="33">
        <v>120</v>
      </c>
      <c r="F39" s="33"/>
      <c r="G39" s="33"/>
      <c r="H39" s="57" t="s">
        <v>18</v>
      </c>
      <c r="I39" s="57"/>
      <c r="J39" s="57"/>
      <c r="K39" s="56">
        <f>G39*VLOOKUP($H39,Data!$A$21:$C$31,2,FALSE)*1000+SUM(I39:J39)</f>
        <v>0</v>
      </c>
      <c r="L39" s="33"/>
      <c r="M39" s="57">
        <f>G39*VLOOKUP($H39,Data!$A$21:$C$31,2,FALSE)*VLOOKUP($H39,Data!$A$21:$C$31,3,FALSE)+(I39*0.819+J39*0.247)/1000</f>
        <v>0</v>
      </c>
      <c r="N39" s="57"/>
      <c r="O39" s="57"/>
      <c r="P39" s="57"/>
      <c r="Q39" s="57"/>
    </row>
    <row r="40" spans="1:17" ht="108.75" customHeight="1">
      <c r="A40" s="62" t="s">
        <v>150</v>
      </c>
      <c r="B40" s="62"/>
      <c r="C40" s="63"/>
      <c r="D40" s="64"/>
      <c r="E40" s="64"/>
      <c r="F40" s="64"/>
      <c r="G40" s="64"/>
      <c r="H40" s="64"/>
      <c r="I40" s="64"/>
      <c r="J40" s="64"/>
      <c r="K40" s="64"/>
      <c r="L40" s="64"/>
      <c r="M40" s="64"/>
      <c r="N40" s="64"/>
      <c r="O40" s="64"/>
      <c r="P40" s="64"/>
      <c r="Q40" s="65"/>
    </row>
    <row r="41" spans="1:17" ht="30">
      <c r="A41" s="57"/>
      <c r="B41" s="57"/>
      <c r="C41" s="57" t="s">
        <v>86</v>
      </c>
      <c r="D41" s="33"/>
      <c r="E41" s="33">
        <v>30</v>
      </c>
      <c r="F41" s="33"/>
      <c r="G41" s="33"/>
      <c r="H41" s="57" t="s">
        <v>18</v>
      </c>
      <c r="I41" s="57"/>
      <c r="J41" s="57"/>
      <c r="K41" s="56">
        <f>G41*VLOOKUP($H41,Data!$A$21:$C$31,2,FALSE)*1000+SUM(I41:J41)</f>
        <v>0</v>
      </c>
      <c r="L41" s="33"/>
      <c r="M41" s="57">
        <f>G41*VLOOKUP($H41,Data!$A$21:$C$31,2,FALSE)*VLOOKUP($H41,Data!$A$21:$C$31,3,FALSE)+(I41*0.819+J41*0.247)/1000</f>
        <v>0</v>
      </c>
      <c r="N41" s="57"/>
      <c r="O41" s="57"/>
      <c r="P41" s="57"/>
      <c r="Q41" s="57"/>
    </row>
    <row r="42" spans="1:17" ht="117.75" customHeight="1">
      <c r="A42" s="62" t="s">
        <v>151</v>
      </c>
      <c r="B42" s="62"/>
      <c r="C42" s="63"/>
      <c r="D42" s="64"/>
      <c r="E42" s="64"/>
      <c r="F42" s="64"/>
      <c r="G42" s="64"/>
      <c r="H42" s="64"/>
      <c r="I42" s="64"/>
      <c r="J42" s="64"/>
      <c r="K42" s="64"/>
      <c r="L42" s="64"/>
      <c r="M42" s="64"/>
      <c r="N42" s="64"/>
      <c r="O42" s="64"/>
      <c r="P42" s="64"/>
      <c r="Q42" s="65"/>
    </row>
    <row r="43" spans="1:17" ht="30">
      <c r="A43" s="57"/>
      <c r="B43" s="57"/>
      <c r="C43" s="57" t="s">
        <v>86</v>
      </c>
      <c r="D43" s="33"/>
      <c r="E43" s="33">
        <v>300</v>
      </c>
      <c r="F43" s="33"/>
      <c r="G43" s="33"/>
      <c r="H43" s="57" t="s">
        <v>18</v>
      </c>
      <c r="I43" s="57"/>
      <c r="J43" s="57"/>
      <c r="K43" s="56">
        <f>G43*VLOOKUP($H43,Data!$A$21:$C$31,2,FALSE)*1000+SUM(I43:J43)</f>
        <v>0</v>
      </c>
      <c r="L43" s="33"/>
      <c r="M43" s="57">
        <f>G43*VLOOKUP($H43,Data!$A$21:$C$31,2,FALSE)*VLOOKUP($H43,Data!$A$21:$C$31,3,FALSE)+(I43*0.819+J43*0.247)/1000</f>
        <v>0</v>
      </c>
      <c r="N43" s="57"/>
      <c r="O43" s="57"/>
      <c r="P43" s="57"/>
      <c r="Q43" s="57"/>
    </row>
    <row r="44" spans="1:17" ht="113.25" customHeight="1">
      <c r="A44" s="62" t="s">
        <v>152</v>
      </c>
      <c r="B44" s="62"/>
      <c r="C44" s="63"/>
      <c r="D44" s="64"/>
      <c r="E44" s="64"/>
      <c r="F44" s="64"/>
      <c r="G44" s="64"/>
      <c r="H44" s="64"/>
      <c r="I44" s="64"/>
      <c r="J44" s="64"/>
      <c r="K44" s="64"/>
      <c r="L44" s="64"/>
      <c r="M44" s="64"/>
      <c r="N44" s="64"/>
      <c r="O44" s="64"/>
      <c r="P44" s="64"/>
      <c r="Q44" s="65"/>
    </row>
    <row r="45" spans="1:17" ht="30">
      <c r="A45" s="57"/>
      <c r="B45" s="57"/>
      <c r="C45" s="57" t="s">
        <v>86</v>
      </c>
      <c r="D45" s="33"/>
      <c r="E45" s="33">
        <v>30</v>
      </c>
      <c r="F45" s="33"/>
      <c r="G45" s="33"/>
      <c r="H45" s="57" t="s">
        <v>18</v>
      </c>
      <c r="I45" s="57"/>
      <c r="J45" s="57"/>
      <c r="K45" s="56">
        <f>G45*VLOOKUP($H45,Data!$A$21:$C$31,2,FALSE)*1000+SUM(I45:J45)</f>
        <v>0</v>
      </c>
      <c r="L45" s="33"/>
      <c r="M45" s="57">
        <f>G45*VLOOKUP($H45,Data!$A$21:$C$31,2,FALSE)*VLOOKUP($H45,Data!$A$21:$C$31,3,FALSE)+(I45*0.819+J45*0.247)/1000</f>
        <v>0</v>
      </c>
      <c r="N45" s="57"/>
      <c r="O45" s="57"/>
      <c r="P45" s="57"/>
      <c r="Q45" s="57"/>
    </row>
    <row r="46" spans="1:17" ht="124.5" customHeight="1">
      <c r="A46" s="62" t="s">
        <v>153</v>
      </c>
      <c r="B46" s="62"/>
      <c r="C46" s="63"/>
      <c r="D46" s="64"/>
      <c r="E46" s="64"/>
      <c r="F46" s="64"/>
      <c r="G46" s="64"/>
      <c r="H46" s="64"/>
      <c r="I46" s="64"/>
      <c r="J46" s="64"/>
      <c r="K46" s="64"/>
      <c r="L46" s="64"/>
      <c r="M46" s="64"/>
      <c r="N46" s="64"/>
      <c r="O46" s="64"/>
      <c r="P46" s="64"/>
      <c r="Q46" s="65"/>
    </row>
    <row r="47" spans="1:17" ht="30">
      <c r="A47" s="57"/>
      <c r="B47" s="57"/>
      <c r="C47" s="57" t="s">
        <v>86</v>
      </c>
      <c r="D47" s="33"/>
      <c r="E47" s="33">
        <v>100</v>
      </c>
      <c r="F47" s="33"/>
      <c r="G47" s="33"/>
      <c r="H47" s="57" t="s">
        <v>18</v>
      </c>
      <c r="I47" s="57"/>
      <c r="J47" s="57"/>
      <c r="K47" s="56">
        <f>G47*VLOOKUP($H47,Data!$A$21:$C$31,2,FALSE)*1000+SUM(I47:J47)</f>
        <v>0</v>
      </c>
      <c r="L47" s="33"/>
      <c r="M47" s="57">
        <f>G47*VLOOKUP($H47,Data!$A$21:$C$31,2,FALSE)*VLOOKUP($H47,Data!$A$21:$C$31,3,FALSE)+(I47*0.819+J47*0.247)/1000</f>
        <v>0</v>
      </c>
      <c r="N47" s="57"/>
      <c r="O47" s="57"/>
      <c r="P47" s="57"/>
      <c r="Q47" s="57"/>
    </row>
    <row r="48" spans="1:17" ht="108.75" customHeight="1">
      <c r="A48" s="62" t="s">
        <v>154</v>
      </c>
      <c r="B48" s="62"/>
      <c r="C48" s="63"/>
      <c r="D48" s="64"/>
      <c r="E48" s="64"/>
      <c r="F48" s="64"/>
      <c r="G48" s="64"/>
      <c r="H48" s="64"/>
      <c r="I48" s="64"/>
      <c r="J48" s="64"/>
      <c r="K48" s="64"/>
      <c r="L48" s="64"/>
      <c r="M48" s="64"/>
      <c r="N48" s="64"/>
      <c r="O48" s="64"/>
      <c r="P48" s="64"/>
      <c r="Q48" s="65"/>
    </row>
    <row r="49" spans="1:17" ht="30">
      <c r="A49" s="57"/>
      <c r="B49" s="57"/>
      <c r="C49" s="57" t="s">
        <v>86</v>
      </c>
      <c r="D49" s="33"/>
      <c r="E49" s="33">
        <v>30</v>
      </c>
      <c r="F49" s="33"/>
      <c r="G49" s="33"/>
      <c r="H49" s="57" t="s">
        <v>18</v>
      </c>
      <c r="I49" s="57"/>
      <c r="J49" s="57"/>
      <c r="K49" s="56">
        <f>G49*VLOOKUP($H49,Data!$A$21:$C$31,2,FALSE)*1000+SUM(I49:J49)</f>
        <v>0</v>
      </c>
      <c r="L49" s="33"/>
      <c r="M49" s="57">
        <f>G49*VLOOKUP($H49,Data!$A$21:$C$31,2,FALSE)*VLOOKUP($H49,Data!$A$21:$C$31,3,FALSE)+(I49*0.819+J49*0.247)/1000</f>
        <v>0</v>
      </c>
      <c r="N49" s="57"/>
      <c r="O49" s="57"/>
      <c r="P49" s="57"/>
      <c r="Q49" s="57"/>
    </row>
    <row r="50" spans="1:17" ht="112.5" customHeight="1">
      <c r="A50" s="62" t="s">
        <v>155</v>
      </c>
      <c r="B50" s="62"/>
      <c r="C50" s="63"/>
      <c r="D50" s="64"/>
      <c r="E50" s="64"/>
      <c r="F50" s="64"/>
      <c r="G50" s="64"/>
      <c r="H50" s="64"/>
      <c r="I50" s="64"/>
      <c r="J50" s="64"/>
      <c r="K50" s="64"/>
      <c r="L50" s="64"/>
      <c r="M50" s="64"/>
      <c r="N50" s="64"/>
      <c r="O50" s="64"/>
      <c r="P50" s="64"/>
      <c r="Q50" s="65"/>
    </row>
    <row r="51" spans="1:17" ht="30">
      <c r="A51" s="57"/>
      <c r="B51" s="57"/>
      <c r="C51" s="57" t="s">
        <v>86</v>
      </c>
      <c r="D51" s="33"/>
      <c r="E51" s="33">
        <v>15</v>
      </c>
      <c r="F51" s="33"/>
      <c r="G51" s="33"/>
      <c r="H51" s="57" t="s">
        <v>18</v>
      </c>
      <c r="I51" s="57"/>
      <c r="J51" s="57"/>
      <c r="K51" s="56">
        <f>G51*VLOOKUP($H51,Data!$A$21:$C$31,2,FALSE)*1000+SUM(I51:J51)</f>
        <v>0</v>
      </c>
      <c r="L51" s="33"/>
      <c r="M51" s="57">
        <f>G51*VLOOKUP($H51,Data!$A$21:$C$31,2,FALSE)*VLOOKUP($H51,Data!$A$21:$C$31,3,FALSE)+(I51*0.819+J51*0.247)/1000</f>
        <v>0</v>
      </c>
      <c r="N51" s="57"/>
      <c r="O51" s="57"/>
      <c r="P51" s="57"/>
      <c r="Q51" s="57"/>
    </row>
    <row r="52" spans="1:17" ht="123" customHeight="1">
      <c r="A52" s="62" t="s">
        <v>156</v>
      </c>
      <c r="B52" s="62"/>
      <c r="C52" s="63"/>
      <c r="D52" s="64"/>
      <c r="E52" s="64"/>
      <c r="F52" s="64"/>
      <c r="G52" s="64"/>
      <c r="H52" s="64"/>
      <c r="I52" s="64"/>
      <c r="J52" s="64"/>
      <c r="K52" s="64"/>
      <c r="L52" s="64"/>
      <c r="M52" s="64"/>
      <c r="N52" s="64"/>
      <c r="O52" s="64"/>
      <c r="P52" s="64"/>
      <c r="Q52" s="65"/>
    </row>
    <row r="53" spans="1:17" ht="30">
      <c r="A53" s="57"/>
      <c r="B53" s="57"/>
      <c r="C53" s="57" t="s">
        <v>86</v>
      </c>
      <c r="D53" s="33"/>
      <c r="E53" s="33">
        <v>200</v>
      </c>
      <c r="F53" s="33"/>
      <c r="G53" s="33"/>
      <c r="H53" s="57" t="s">
        <v>18</v>
      </c>
      <c r="I53" s="57"/>
      <c r="J53" s="57"/>
      <c r="K53" s="56">
        <f>G53*VLOOKUP($H53,Data!$A$21:$C$31,2,FALSE)*1000+SUM(I53:J53)</f>
        <v>0</v>
      </c>
      <c r="L53" s="33"/>
      <c r="M53" s="57">
        <f>G53*VLOOKUP($H53,Data!$A$21:$C$31,2,FALSE)*VLOOKUP($H53,Data!$A$21:$C$31,3,FALSE)+(I53*0.819+J53*0.247)/1000</f>
        <v>0</v>
      </c>
      <c r="N53" s="57"/>
      <c r="O53" s="57"/>
      <c r="P53" s="57"/>
      <c r="Q53" s="57"/>
    </row>
    <row r="54" spans="1:17" ht="162" customHeight="1">
      <c r="A54" s="62" t="s">
        <v>157</v>
      </c>
      <c r="B54" s="62"/>
      <c r="C54" s="63"/>
      <c r="D54" s="64"/>
      <c r="E54" s="64"/>
      <c r="F54" s="64"/>
      <c r="G54" s="64"/>
      <c r="H54" s="64"/>
      <c r="I54" s="64"/>
      <c r="J54" s="64"/>
      <c r="K54" s="64"/>
      <c r="L54" s="64"/>
      <c r="M54" s="64"/>
      <c r="N54" s="64"/>
      <c r="O54" s="64"/>
      <c r="P54" s="64"/>
      <c r="Q54" s="65"/>
    </row>
    <row r="55" spans="1:17" ht="30">
      <c r="A55" s="57"/>
      <c r="B55" s="57"/>
      <c r="C55" s="57" t="s">
        <v>86</v>
      </c>
      <c r="D55" s="33"/>
      <c r="E55" s="33">
        <v>30</v>
      </c>
      <c r="F55" s="33"/>
      <c r="G55" s="33"/>
      <c r="H55" s="57" t="s">
        <v>18</v>
      </c>
      <c r="I55" s="57"/>
      <c r="J55" s="57"/>
      <c r="K55" s="56">
        <f>G55*VLOOKUP($H55,Data!$A$21:$C$31,2,FALSE)*1000+SUM(I55:J55)</f>
        <v>0</v>
      </c>
      <c r="L55" s="33"/>
      <c r="M55" s="57">
        <f>G55*VLOOKUP($H55,Data!$A$21:$C$31,2,FALSE)*VLOOKUP($H55,Data!$A$21:$C$31,3,FALSE)+(I55*0.819+J55*0.247)/1000</f>
        <v>0</v>
      </c>
      <c r="N55" s="57"/>
      <c r="O55" s="57"/>
      <c r="P55" s="57"/>
      <c r="Q55" s="57"/>
    </row>
    <row r="56" spans="1:17" ht="111" customHeight="1">
      <c r="A56" s="62" t="s">
        <v>158</v>
      </c>
      <c r="B56" s="62"/>
      <c r="C56" s="63"/>
      <c r="D56" s="64"/>
      <c r="E56" s="64"/>
      <c r="F56" s="64"/>
      <c r="G56" s="64"/>
      <c r="H56" s="64"/>
      <c r="I56" s="64"/>
      <c r="J56" s="64"/>
      <c r="K56" s="64"/>
      <c r="L56" s="64"/>
      <c r="M56" s="64"/>
      <c r="N56" s="64"/>
      <c r="O56" s="64"/>
      <c r="P56" s="64"/>
      <c r="Q56" s="65"/>
    </row>
    <row r="57" spans="1:17" ht="30">
      <c r="A57" s="57"/>
      <c r="B57" s="57"/>
      <c r="C57" s="57" t="s">
        <v>86</v>
      </c>
      <c r="D57" s="33"/>
      <c r="E57" s="33">
        <v>30</v>
      </c>
      <c r="F57" s="33"/>
      <c r="G57" s="33"/>
      <c r="H57" s="57" t="s">
        <v>18</v>
      </c>
      <c r="I57" s="57"/>
      <c r="J57" s="57"/>
      <c r="K57" s="56">
        <f>G57*VLOOKUP($H57,Data!$A$21:$C$31,2,FALSE)*1000+SUM(I57:J57)</f>
        <v>0</v>
      </c>
      <c r="L57" s="33"/>
      <c r="M57" s="57">
        <f>G57*VLOOKUP($H57,Data!$A$21:$C$31,2,FALSE)*VLOOKUP($H57,Data!$A$21:$C$31,3,FALSE)+(I57*0.819+J57*0.247)/1000</f>
        <v>0</v>
      </c>
      <c r="N57" s="57"/>
      <c r="O57" s="57"/>
      <c r="P57" s="57"/>
      <c r="Q57" s="57"/>
    </row>
    <row r="58" spans="1:17" ht="114" customHeight="1">
      <c r="A58" s="62" t="s">
        <v>159</v>
      </c>
      <c r="B58" s="62"/>
      <c r="C58" s="63"/>
      <c r="D58" s="64"/>
      <c r="E58" s="64"/>
      <c r="F58" s="64"/>
      <c r="G58" s="64"/>
      <c r="H58" s="64"/>
      <c r="I58" s="64"/>
      <c r="J58" s="64"/>
      <c r="K58" s="64"/>
      <c r="L58" s="64"/>
      <c r="M58" s="64"/>
      <c r="N58" s="64"/>
      <c r="O58" s="64"/>
      <c r="P58" s="64"/>
      <c r="Q58" s="65"/>
    </row>
    <row r="59" spans="1:17" ht="30">
      <c r="A59" s="57"/>
      <c r="B59" s="57"/>
      <c r="C59" s="57" t="s">
        <v>86</v>
      </c>
      <c r="D59" s="33"/>
      <c r="E59" s="33" t="s">
        <v>142</v>
      </c>
      <c r="F59" s="33"/>
      <c r="G59" s="33"/>
      <c r="H59" s="57" t="s">
        <v>18</v>
      </c>
      <c r="I59" s="57"/>
      <c r="J59" s="57"/>
      <c r="K59" s="56">
        <f>G59*VLOOKUP($H59,Data!$A$21:$C$31,2,FALSE)*1000+SUM(I59:J59)</f>
        <v>0</v>
      </c>
      <c r="L59" s="33"/>
      <c r="M59" s="57">
        <f>G59*VLOOKUP($H59,Data!$A$21:$C$31,2,FALSE)*VLOOKUP($H59,Data!$A$21:$C$31,3,FALSE)+(I59*0.819+J59*0.247)/1000</f>
        <v>0</v>
      </c>
      <c r="N59" s="57"/>
      <c r="O59" s="57"/>
      <c r="P59" s="57"/>
      <c r="Q59" s="57"/>
    </row>
    <row r="60" spans="1:17" ht="109.5" customHeight="1">
      <c r="A60" s="62" t="s">
        <v>160</v>
      </c>
      <c r="B60" s="62"/>
      <c r="C60" s="63"/>
      <c r="D60" s="64"/>
      <c r="E60" s="64"/>
      <c r="F60" s="64"/>
      <c r="G60" s="64"/>
      <c r="H60" s="64"/>
      <c r="I60" s="64"/>
      <c r="J60" s="64"/>
      <c r="K60" s="64"/>
      <c r="L60" s="64"/>
      <c r="M60" s="64"/>
      <c r="N60" s="64"/>
      <c r="O60" s="64"/>
      <c r="P60" s="64"/>
      <c r="Q60" s="65"/>
    </row>
    <row r="61" spans="1:17" ht="30">
      <c r="A61" s="57"/>
      <c r="B61" s="57"/>
      <c r="C61" s="57" t="s">
        <v>86</v>
      </c>
      <c r="D61" s="33"/>
      <c r="E61" s="33">
        <v>30</v>
      </c>
      <c r="F61" s="33"/>
      <c r="G61" s="33"/>
      <c r="H61" s="57" t="s">
        <v>18</v>
      </c>
      <c r="I61" s="57"/>
      <c r="J61" s="57"/>
      <c r="K61" s="56">
        <f>G61*VLOOKUP($H61,Data!$A$21:$C$31,2,FALSE)*1000+SUM(I61:J61)</f>
        <v>0</v>
      </c>
      <c r="L61" s="33"/>
      <c r="M61" s="57">
        <f>G61*VLOOKUP($H61,Data!$A$21:$C$31,2,FALSE)*VLOOKUP($H61,Data!$A$21:$C$31,3,FALSE)+(I61*0.819+J61*0.247)/1000</f>
        <v>0</v>
      </c>
      <c r="N61" s="57"/>
      <c r="O61" s="57"/>
      <c r="P61" s="57"/>
      <c r="Q61" s="57"/>
    </row>
    <row r="62" spans="1:17" ht="105" customHeight="1">
      <c r="A62" s="62" t="s">
        <v>161</v>
      </c>
      <c r="B62" s="62"/>
      <c r="C62" s="63"/>
      <c r="D62" s="64"/>
      <c r="E62" s="64"/>
      <c r="F62" s="64"/>
      <c r="G62" s="64"/>
      <c r="H62" s="64"/>
      <c r="I62" s="64"/>
      <c r="J62" s="64"/>
      <c r="K62" s="64"/>
      <c r="L62" s="64"/>
      <c r="M62" s="64"/>
      <c r="N62" s="64"/>
      <c r="O62" s="64"/>
      <c r="P62" s="64"/>
      <c r="Q62" s="65"/>
    </row>
    <row r="63" spans="1:17" ht="30">
      <c r="A63" s="57"/>
      <c r="B63" s="57"/>
      <c r="C63" s="57" t="s">
        <v>86</v>
      </c>
      <c r="D63" s="33"/>
      <c r="E63" s="33">
        <v>30</v>
      </c>
      <c r="F63" s="33"/>
      <c r="G63" s="33"/>
      <c r="H63" s="57" t="s">
        <v>18</v>
      </c>
      <c r="I63" s="57"/>
      <c r="J63" s="57"/>
      <c r="K63" s="56">
        <f>G63*VLOOKUP($H63,Data!$A$21:$C$31,2,FALSE)*1000+SUM(I63:J63)</f>
        <v>0</v>
      </c>
      <c r="L63" s="33"/>
      <c r="M63" s="57">
        <f>G63*VLOOKUP($H63,Data!$A$21:$C$31,2,FALSE)*VLOOKUP($H63,Data!$A$21:$C$31,3,FALSE)+(I63*0.819+J63*0.247)/1000</f>
        <v>0</v>
      </c>
      <c r="N63" s="57"/>
      <c r="O63" s="57"/>
      <c r="P63" s="57"/>
      <c r="Q63" s="57"/>
    </row>
    <row r="64" spans="1:17" ht="104.25" customHeight="1">
      <c r="A64" s="62" t="s">
        <v>162</v>
      </c>
      <c r="B64" s="62"/>
      <c r="C64" s="63"/>
      <c r="D64" s="64"/>
      <c r="E64" s="64"/>
      <c r="F64" s="64"/>
      <c r="G64" s="64"/>
      <c r="H64" s="64"/>
      <c r="I64" s="64"/>
      <c r="J64" s="64"/>
      <c r="K64" s="64"/>
      <c r="L64" s="64"/>
      <c r="M64" s="64"/>
      <c r="N64" s="64"/>
      <c r="O64" s="64"/>
      <c r="P64" s="64"/>
      <c r="Q64" s="65"/>
    </row>
    <row r="65" spans="1:17" ht="30">
      <c r="A65" s="57"/>
      <c r="B65" s="57"/>
      <c r="C65" s="57" t="s">
        <v>86</v>
      </c>
      <c r="D65" s="33"/>
      <c r="E65" s="33">
        <v>150</v>
      </c>
      <c r="F65" s="33"/>
      <c r="G65" s="33"/>
      <c r="H65" s="57" t="s">
        <v>18</v>
      </c>
      <c r="I65" s="57"/>
      <c r="J65" s="57"/>
      <c r="K65" s="56">
        <f>G65*VLOOKUP($H65,Data!$A$21:$C$31,2,FALSE)*1000+SUM(I65:J65)</f>
        <v>0</v>
      </c>
      <c r="L65" s="33"/>
      <c r="M65" s="57">
        <f>G65*VLOOKUP($H65,Data!$A$21:$C$31,2,FALSE)*VLOOKUP($H65,Data!$A$21:$C$31,3,FALSE)+(I65*0.819+J65*0.247)/1000</f>
        <v>0</v>
      </c>
      <c r="N65" s="57"/>
      <c r="O65" s="57"/>
      <c r="P65" s="57"/>
      <c r="Q65" s="57"/>
    </row>
    <row r="66" spans="1:17" ht="104.25" customHeight="1">
      <c r="A66" s="62" t="s">
        <v>163</v>
      </c>
      <c r="B66" s="62"/>
      <c r="C66" s="63"/>
      <c r="D66" s="64"/>
      <c r="E66" s="64"/>
      <c r="F66" s="64"/>
      <c r="G66" s="64"/>
      <c r="H66" s="64"/>
      <c r="I66" s="64"/>
      <c r="J66" s="64"/>
      <c r="K66" s="64"/>
      <c r="L66" s="64"/>
      <c r="M66" s="64"/>
      <c r="N66" s="64"/>
      <c r="O66" s="64"/>
      <c r="P66" s="64"/>
      <c r="Q66" s="65"/>
    </row>
    <row r="67" spans="1:17" ht="30">
      <c r="A67" s="57"/>
      <c r="B67" s="57"/>
      <c r="C67" s="57" t="s">
        <v>86</v>
      </c>
      <c r="D67" s="33"/>
      <c r="E67" s="33">
        <v>30</v>
      </c>
      <c r="F67" s="33"/>
      <c r="G67" s="33"/>
      <c r="H67" s="57" t="s">
        <v>18</v>
      </c>
      <c r="I67" s="57"/>
      <c r="J67" s="57"/>
      <c r="K67" s="56">
        <f>G67*VLOOKUP($H67,Data!$A$21:$C$31,2,FALSE)*1000+SUM(I67:J67)</f>
        <v>0</v>
      </c>
      <c r="L67" s="33"/>
      <c r="M67" s="57">
        <f>G67*VLOOKUP($H67,Data!$A$21:$C$31,2,FALSE)*VLOOKUP($H67,Data!$A$21:$C$31,3,FALSE)+(I67*0.819+J67*0.247)/1000</f>
        <v>0</v>
      </c>
      <c r="N67" s="57"/>
      <c r="O67" s="57"/>
      <c r="P67" s="57"/>
      <c r="Q67" s="57"/>
    </row>
    <row r="68" spans="1:17" ht="108.75" customHeight="1">
      <c r="A68" s="62" t="s">
        <v>164</v>
      </c>
      <c r="B68" s="62"/>
      <c r="C68" s="63"/>
      <c r="D68" s="64"/>
      <c r="E68" s="64"/>
      <c r="F68" s="64"/>
      <c r="G68" s="64"/>
      <c r="H68" s="64"/>
      <c r="I68" s="64"/>
      <c r="J68" s="64"/>
      <c r="K68" s="64"/>
      <c r="L68" s="64"/>
      <c r="M68" s="64"/>
      <c r="N68" s="64"/>
      <c r="O68" s="64"/>
      <c r="P68" s="64"/>
      <c r="Q68" s="65"/>
    </row>
    <row r="69" spans="1:17" ht="30">
      <c r="A69" s="57"/>
      <c r="B69" s="57"/>
      <c r="C69" s="57" t="s">
        <v>86</v>
      </c>
      <c r="D69" s="33"/>
      <c r="E69" s="33">
        <v>200</v>
      </c>
      <c r="F69" s="33"/>
      <c r="G69" s="33"/>
      <c r="H69" s="57" t="s">
        <v>18</v>
      </c>
      <c r="I69" s="57"/>
      <c r="J69" s="57"/>
      <c r="K69" s="56">
        <f>G69*VLOOKUP($H69,Data!$A$21:$C$31,2,FALSE)*1000+SUM(I69:J69)</f>
        <v>0</v>
      </c>
      <c r="L69" s="33"/>
      <c r="M69" s="57">
        <f>G69*VLOOKUP($H69,Data!$A$21:$C$31,2,FALSE)*VLOOKUP($H69,Data!$A$21:$C$31,3,FALSE)+(I69*0.819+J69*0.247)/1000</f>
        <v>0</v>
      </c>
      <c r="N69" s="57"/>
      <c r="O69" s="57"/>
      <c r="P69" s="57"/>
      <c r="Q69" s="57"/>
    </row>
    <row r="70" spans="1:17" ht="107.25" customHeight="1">
      <c r="A70" s="62" t="s">
        <v>165</v>
      </c>
      <c r="B70" s="62"/>
      <c r="C70" s="63"/>
      <c r="D70" s="64"/>
      <c r="E70" s="64"/>
      <c r="F70" s="64"/>
      <c r="G70" s="64"/>
      <c r="H70" s="64"/>
      <c r="I70" s="64"/>
      <c r="J70" s="64"/>
      <c r="K70" s="64"/>
      <c r="L70" s="64"/>
      <c r="M70" s="64"/>
      <c r="N70" s="64"/>
      <c r="O70" s="64"/>
      <c r="P70" s="64"/>
      <c r="Q70" s="65"/>
    </row>
    <row r="71" spans="1:17" ht="30">
      <c r="A71" s="57"/>
      <c r="B71" s="57"/>
      <c r="C71" s="57" t="s">
        <v>86</v>
      </c>
      <c r="D71" s="33"/>
      <c r="E71" s="33">
        <v>30</v>
      </c>
      <c r="F71" s="33"/>
      <c r="G71" s="33"/>
      <c r="H71" s="57" t="s">
        <v>18</v>
      </c>
      <c r="I71" s="57"/>
      <c r="J71" s="57"/>
      <c r="K71" s="56">
        <f>G71*VLOOKUP($H71,Data!$A$21:$C$31,2,FALSE)*1000+SUM(I71:J71)</f>
        <v>0</v>
      </c>
      <c r="L71" s="33"/>
      <c r="M71" s="57">
        <f>G71*VLOOKUP($H71,Data!$A$21:$C$31,2,FALSE)*VLOOKUP($H71,Data!$A$21:$C$31,3,FALSE)+(I71*0.819+J71*0.247)/1000</f>
        <v>0</v>
      </c>
      <c r="N71" s="57"/>
      <c r="O71" s="57"/>
      <c r="P71" s="57"/>
      <c r="Q71" s="57"/>
    </row>
    <row r="72" spans="1:17" ht="129.75" customHeight="1">
      <c r="A72" s="62" t="s">
        <v>166</v>
      </c>
      <c r="B72" s="62"/>
      <c r="C72" s="63"/>
      <c r="D72" s="64"/>
      <c r="E72" s="64"/>
      <c r="F72" s="64"/>
      <c r="G72" s="64"/>
      <c r="H72" s="64"/>
      <c r="I72" s="64"/>
      <c r="J72" s="64"/>
      <c r="K72" s="64"/>
      <c r="L72" s="64"/>
      <c r="M72" s="64"/>
      <c r="N72" s="64"/>
      <c r="O72" s="64"/>
      <c r="P72" s="64"/>
      <c r="Q72" s="65"/>
    </row>
    <row r="73" spans="1:17" ht="30">
      <c r="A73" s="57"/>
      <c r="B73" s="57"/>
      <c r="C73" s="57" t="s">
        <v>86</v>
      </c>
      <c r="D73" s="33"/>
      <c r="E73" s="33">
        <v>60</v>
      </c>
      <c r="F73" s="33"/>
      <c r="G73" s="33"/>
      <c r="H73" s="57" t="s">
        <v>18</v>
      </c>
      <c r="I73" s="57"/>
      <c r="J73" s="57"/>
      <c r="K73" s="56">
        <f>G73*VLOOKUP($H73,Data!$A$21:$C$31,2,FALSE)*1000+SUM(I73:J73)</f>
        <v>0</v>
      </c>
      <c r="L73" s="33"/>
      <c r="M73" s="57">
        <f>G73*VLOOKUP($H73,Data!$A$21:$C$31,2,FALSE)*VLOOKUP($H73,Data!$A$21:$C$31,3,FALSE)+(I73*0.819+J73*0.247)/1000</f>
        <v>0</v>
      </c>
      <c r="N73" s="57"/>
      <c r="O73" s="57"/>
      <c r="P73" s="57"/>
      <c r="Q73" s="57"/>
    </row>
    <row r="74" spans="1:17" ht="108.75" customHeight="1">
      <c r="A74" s="62" t="s">
        <v>168</v>
      </c>
      <c r="B74" s="62"/>
      <c r="C74" s="63"/>
      <c r="D74" s="64"/>
      <c r="E74" s="64"/>
      <c r="F74" s="64"/>
      <c r="G74" s="64"/>
      <c r="H74" s="64"/>
      <c r="I74" s="64"/>
      <c r="J74" s="64"/>
      <c r="K74" s="64"/>
      <c r="L74" s="64"/>
      <c r="M74" s="64"/>
      <c r="N74" s="64"/>
      <c r="O74" s="64"/>
      <c r="P74" s="64"/>
      <c r="Q74" s="65"/>
    </row>
    <row r="75" spans="1:17" ht="30">
      <c r="A75" s="57"/>
      <c r="B75" s="57"/>
      <c r="C75" s="57" t="s">
        <v>86</v>
      </c>
      <c r="D75" s="33"/>
      <c r="E75" s="33" t="s">
        <v>167</v>
      </c>
      <c r="F75" s="33"/>
      <c r="G75" s="33"/>
      <c r="H75" s="57" t="s">
        <v>18</v>
      </c>
      <c r="I75" s="57"/>
      <c r="J75" s="57"/>
      <c r="K75" s="56">
        <f>G75*VLOOKUP($H75,Data!$A$21:$C$31,2,FALSE)*1000+SUM(I75:J75)</f>
        <v>0</v>
      </c>
      <c r="L75" s="33"/>
      <c r="M75" s="57">
        <f>G75*VLOOKUP($H75,Data!$A$21:$C$31,2,FALSE)*VLOOKUP($H75,Data!$A$21:$C$31,3,FALSE)+(I75*0.819+J75*0.247)/1000</f>
        <v>0</v>
      </c>
      <c r="N75" s="57"/>
      <c r="O75" s="57"/>
      <c r="P75" s="57"/>
      <c r="Q75" s="57"/>
    </row>
    <row r="76" spans="1:17" ht="105" customHeight="1">
      <c r="A76" s="62" t="s">
        <v>169</v>
      </c>
      <c r="B76" s="62"/>
      <c r="C76" s="63"/>
      <c r="D76" s="64"/>
      <c r="E76" s="64"/>
      <c r="F76" s="64"/>
      <c r="G76" s="64"/>
      <c r="H76" s="64"/>
      <c r="I76" s="64"/>
      <c r="J76" s="64"/>
      <c r="K76" s="64"/>
      <c r="L76" s="64"/>
      <c r="M76" s="64"/>
      <c r="N76" s="64"/>
      <c r="O76" s="64"/>
      <c r="P76" s="64"/>
      <c r="Q76" s="65"/>
    </row>
    <row r="77" spans="1:17" ht="30">
      <c r="A77" s="57"/>
      <c r="B77" s="57"/>
      <c r="C77" s="57" t="s">
        <v>86</v>
      </c>
      <c r="D77" s="33"/>
      <c r="E77" s="33">
        <v>30</v>
      </c>
      <c r="F77" s="33"/>
      <c r="G77" s="33"/>
      <c r="H77" s="57" t="s">
        <v>18</v>
      </c>
      <c r="I77" s="57"/>
      <c r="J77" s="57"/>
      <c r="K77" s="56">
        <f>G77*VLOOKUP($H77,Data!$A$21:$C$31,2,FALSE)*1000+SUM(I77:J77)</f>
        <v>0</v>
      </c>
      <c r="L77" s="33"/>
      <c r="M77" s="57">
        <f>G77*VLOOKUP($H77,Data!$A$21:$C$31,2,FALSE)*VLOOKUP($H77,Data!$A$21:$C$31,3,FALSE)+(I77*0.819+J77*0.247)/1000</f>
        <v>0</v>
      </c>
      <c r="N77" s="57"/>
      <c r="O77" s="57"/>
      <c r="P77" s="57"/>
      <c r="Q77" s="57"/>
    </row>
    <row r="78" spans="1:17" ht="132.75" customHeight="1">
      <c r="A78" s="62" t="s">
        <v>171</v>
      </c>
      <c r="B78" s="62"/>
      <c r="C78" s="63"/>
      <c r="D78" s="64"/>
      <c r="E78" s="64"/>
      <c r="F78" s="64"/>
      <c r="G78" s="64"/>
      <c r="H78" s="64"/>
      <c r="I78" s="64"/>
      <c r="J78" s="64"/>
      <c r="K78" s="64"/>
      <c r="L78" s="64"/>
      <c r="M78" s="64"/>
      <c r="N78" s="64"/>
      <c r="O78" s="64"/>
      <c r="P78" s="64"/>
      <c r="Q78" s="65"/>
    </row>
    <row r="79" spans="1:17" ht="30">
      <c r="A79" s="57"/>
      <c r="B79" s="57"/>
      <c r="C79" s="57" t="s">
        <v>86</v>
      </c>
      <c r="D79" s="33"/>
      <c r="E79" s="33" t="s">
        <v>142</v>
      </c>
      <c r="F79" s="33"/>
      <c r="G79" s="33"/>
      <c r="H79" s="57" t="s">
        <v>18</v>
      </c>
      <c r="I79" s="57"/>
      <c r="J79" s="57"/>
      <c r="K79" s="56">
        <f>G79*VLOOKUP($H79,Data!$A$21:$C$31,2,FALSE)*1000+SUM(I79:J79)</f>
        <v>0</v>
      </c>
      <c r="L79" s="33"/>
      <c r="M79" s="57">
        <f>G79*VLOOKUP($H79,Data!$A$21:$C$31,2,FALSE)*VLOOKUP($H79,Data!$A$21:$C$31,3,FALSE)+(I79*0.819+J79*0.247)/1000</f>
        <v>0</v>
      </c>
      <c r="N79" s="57"/>
      <c r="O79" s="57"/>
      <c r="P79" s="57"/>
      <c r="Q79" s="57"/>
    </row>
    <row r="80" spans="1:17" ht="152.25" customHeight="1">
      <c r="A80" s="62" t="s">
        <v>170</v>
      </c>
      <c r="B80" s="62"/>
      <c r="C80" s="63"/>
      <c r="D80" s="64"/>
      <c r="E80" s="64"/>
      <c r="F80" s="64"/>
      <c r="G80" s="64"/>
      <c r="H80" s="64"/>
      <c r="I80" s="64"/>
      <c r="J80" s="64"/>
      <c r="K80" s="64"/>
      <c r="L80" s="64"/>
      <c r="M80" s="64"/>
      <c r="N80" s="64"/>
      <c r="O80" s="64"/>
      <c r="P80" s="64"/>
      <c r="Q80" s="65"/>
    </row>
    <row r="81" spans="1:17" ht="30">
      <c r="A81" s="57"/>
      <c r="B81" s="57"/>
      <c r="C81" s="57" t="s">
        <v>86</v>
      </c>
      <c r="D81" s="33"/>
      <c r="E81" s="33">
        <v>100</v>
      </c>
      <c r="F81" s="33"/>
      <c r="G81" s="33"/>
      <c r="H81" s="57" t="s">
        <v>18</v>
      </c>
      <c r="I81" s="57"/>
      <c r="J81" s="57"/>
      <c r="K81" s="56">
        <f>G81*VLOOKUP($H81,Data!$A$21:$C$31,2,FALSE)*1000+SUM(I81:J81)</f>
        <v>0</v>
      </c>
      <c r="L81" s="33"/>
      <c r="M81" s="57">
        <f>G81*VLOOKUP($H81,Data!$A$21:$C$31,2,FALSE)*VLOOKUP($H81,Data!$A$21:$C$31,3,FALSE)+(I81*0.819+J81*0.247)/1000</f>
        <v>0</v>
      </c>
      <c r="N81" s="57"/>
      <c r="O81" s="57"/>
      <c r="P81" s="57"/>
      <c r="Q81" s="57"/>
    </row>
    <row r="82" spans="1:17" ht="123" customHeight="1">
      <c r="A82" s="62" t="s">
        <v>172</v>
      </c>
      <c r="B82" s="62"/>
      <c r="C82" s="63"/>
      <c r="D82" s="64"/>
      <c r="E82" s="64"/>
      <c r="F82" s="64"/>
      <c r="G82" s="64"/>
      <c r="H82" s="64"/>
      <c r="I82" s="64"/>
      <c r="J82" s="64"/>
      <c r="K82" s="64"/>
      <c r="L82" s="64"/>
      <c r="M82" s="64"/>
      <c r="N82" s="64"/>
      <c r="O82" s="64"/>
      <c r="P82" s="64"/>
      <c r="Q82" s="65"/>
    </row>
    <row r="83" spans="1:17" ht="30">
      <c r="A83" s="57"/>
      <c r="B83" s="57"/>
      <c r="C83" s="57" t="s">
        <v>86</v>
      </c>
      <c r="D83" s="33"/>
      <c r="E83" s="33" t="s">
        <v>142</v>
      </c>
      <c r="F83" s="33"/>
      <c r="G83" s="33"/>
      <c r="H83" s="57" t="s">
        <v>18</v>
      </c>
      <c r="I83" s="57"/>
      <c r="J83" s="57"/>
      <c r="K83" s="56">
        <f>G83*VLOOKUP($H83,Data!$A$21:$C$31,2,FALSE)*1000+SUM(I83:J83)</f>
        <v>0</v>
      </c>
      <c r="L83" s="33"/>
      <c r="M83" s="57">
        <f>G83*VLOOKUP($H83,Data!$A$21:$C$31,2,FALSE)*VLOOKUP($H83,Data!$A$21:$C$31,3,FALSE)+(I83*0.819+J83*0.247)/1000</f>
        <v>0</v>
      </c>
      <c r="N83" s="57"/>
      <c r="O83" s="57"/>
      <c r="P83" s="57"/>
      <c r="Q83" s="57"/>
    </row>
    <row r="84" spans="1:17" ht="117.75" customHeight="1">
      <c r="A84" s="62" t="s">
        <v>173</v>
      </c>
      <c r="B84" s="62"/>
      <c r="C84" s="63"/>
      <c r="D84" s="64"/>
      <c r="E84" s="64"/>
      <c r="F84" s="64"/>
      <c r="G84" s="64"/>
      <c r="H84" s="64"/>
      <c r="I84" s="64"/>
      <c r="J84" s="64"/>
      <c r="K84" s="64"/>
      <c r="L84" s="64"/>
      <c r="M84" s="64"/>
      <c r="N84" s="64"/>
      <c r="O84" s="64"/>
      <c r="P84" s="64"/>
      <c r="Q84" s="65"/>
    </row>
    <row r="85" spans="1:17" ht="30">
      <c r="A85" s="57"/>
      <c r="B85" s="57"/>
      <c r="C85" s="57" t="s">
        <v>86</v>
      </c>
      <c r="D85" s="33"/>
      <c r="E85" s="33" t="s">
        <v>142</v>
      </c>
      <c r="F85" s="33"/>
      <c r="G85" s="33"/>
      <c r="H85" s="57" t="s">
        <v>18</v>
      </c>
      <c r="I85" s="57"/>
      <c r="J85" s="57"/>
      <c r="K85" s="56">
        <f>G85*VLOOKUP($H85,Data!$A$21:$C$31,2,FALSE)*1000+SUM(I85:J85)</f>
        <v>0</v>
      </c>
      <c r="L85" s="33"/>
      <c r="M85" s="57">
        <f>G85*VLOOKUP($H85,Data!$A$21:$C$31,2,FALSE)*VLOOKUP($H85,Data!$A$21:$C$31,3,FALSE)+(I85*0.819+J85*0.247)/1000</f>
        <v>0</v>
      </c>
      <c r="N85" s="57"/>
      <c r="O85" s="57"/>
      <c r="P85" s="57"/>
      <c r="Q85" s="57"/>
    </row>
    <row r="86" spans="1:17" ht="118.5" customHeight="1">
      <c r="A86" s="62" t="s">
        <v>174</v>
      </c>
      <c r="B86" s="62"/>
      <c r="C86" s="63"/>
      <c r="D86" s="64"/>
      <c r="E86" s="64"/>
      <c r="F86" s="64"/>
      <c r="G86" s="64"/>
      <c r="H86" s="64"/>
      <c r="I86" s="64"/>
      <c r="J86" s="64"/>
      <c r="K86" s="64"/>
      <c r="L86" s="64"/>
      <c r="M86" s="64"/>
      <c r="N86" s="64"/>
      <c r="O86" s="64"/>
      <c r="P86" s="64"/>
      <c r="Q86" s="65"/>
    </row>
    <row r="87" spans="1:17" ht="30">
      <c r="A87" s="57"/>
      <c r="B87" s="57"/>
      <c r="C87" s="57" t="s">
        <v>86</v>
      </c>
      <c r="D87" s="33"/>
      <c r="E87" s="33" t="s">
        <v>142</v>
      </c>
      <c r="F87" s="33"/>
      <c r="G87" s="33"/>
      <c r="H87" s="57" t="s">
        <v>18</v>
      </c>
      <c r="I87" s="57"/>
      <c r="J87" s="57"/>
      <c r="K87" s="56">
        <f>G87*VLOOKUP($H87,Data!$A$21:$C$31,2,FALSE)*1000+SUM(I87:J87)</f>
        <v>0</v>
      </c>
      <c r="L87" s="33"/>
      <c r="M87" s="57">
        <f>G87*VLOOKUP($H87,Data!$A$21:$C$31,2,FALSE)*VLOOKUP($H87,Data!$A$21:$C$31,3,FALSE)+(I87*0.819+J87*0.247)/1000</f>
        <v>0</v>
      </c>
      <c r="N87" s="57"/>
      <c r="O87" s="57"/>
      <c r="P87" s="57"/>
      <c r="Q87" s="57"/>
    </row>
    <row r="88" spans="1:17" ht="104.25" customHeight="1">
      <c r="A88" s="62" t="s">
        <v>176</v>
      </c>
      <c r="B88" s="62"/>
      <c r="C88" s="63"/>
      <c r="D88" s="64"/>
      <c r="E88" s="64"/>
      <c r="F88" s="64"/>
      <c r="G88" s="64"/>
      <c r="H88" s="64"/>
      <c r="I88" s="64"/>
      <c r="J88" s="64"/>
      <c r="K88" s="64"/>
      <c r="L88" s="64"/>
      <c r="M88" s="64"/>
      <c r="N88" s="64"/>
      <c r="O88" s="64"/>
      <c r="P88" s="64"/>
      <c r="Q88" s="65"/>
    </row>
    <row r="89" spans="1:17" ht="30">
      <c r="A89" s="57"/>
      <c r="B89" s="57"/>
      <c r="C89" s="57" t="s">
        <v>86</v>
      </c>
      <c r="D89" s="33"/>
      <c r="E89" s="33" t="s">
        <v>175</v>
      </c>
      <c r="F89" s="33"/>
      <c r="G89" s="33"/>
      <c r="H89" s="57" t="s">
        <v>18</v>
      </c>
      <c r="I89" s="57"/>
      <c r="J89" s="57"/>
      <c r="K89" s="56">
        <f>G89*VLOOKUP($H89,Data!$A$21:$C$31,2,FALSE)*1000+SUM(I89:J89)</f>
        <v>0</v>
      </c>
      <c r="L89" s="33"/>
      <c r="M89" s="57">
        <f>G89*VLOOKUP($H89,Data!$A$21:$C$31,2,FALSE)*VLOOKUP($H89,Data!$A$21:$C$31,3,FALSE)+(I89*0.819+J89*0.247)/1000</f>
        <v>0</v>
      </c>
      <c r="N89" s="57"/>
      <c r="O89" s="57"/>
      <c r="P89" s="57"/>
      <c r="Q89" s="57"/>
    </row>
    <row r="90" spans="1:17" ht="124.5" customHeight="1">
      <c r="A90" s="62" t="s">
        <v>177</v>
      </c>
      <c r="B90" s="62"/>
      <c r="C90" s="63"/>
      <c r="D90" s="64"/>
      <c r="E90" s="64"/>
      <c r="F90" s="64"/>
      <c r="G90" s="64"/>
      <c r="H90" s="64"/>
      <c r="I90" s="64"/>
      <c r="J90" s="64"/>
      <c r="K90" s="64"/>
      <c r="L90" s="64"/>
      <c r="M90" s="64"/>
      <c r="N90" s="64"/>
      <c r="O90" s="64"/>
      <c r="P90" s="64"/>
      <c r="Q90" s="65"/>
    </row>
    <row r="91" spans="1:17" ht="30">
      <c r="A91" s="57"/>
      <c r="B91" s="57"/>
      <c r="C91" s="57" t="s">
        <v>86</v>
      </c>
      <c r="D91" s="33"/>
      <c r="E91" s="33">
        <v>150</v>
      </c>
      <c r="F91" s="33"/>
      <c r="G91" s="33"/>
      <c r="H91" s="57" t="s">
        <v>18</v>
      </c>
      <c r="I91" s="57"/>
      <c r="J91" s="57"/>
      <c r="K91" s="56">
        <f>G91*VLOOKUP($H91,Data!$A$21:$C$31,2,FALSE)*1000+SUM(I91:J91)</f>
        <v>0</v>
      </c>
      <c r="L91" s="33"/>
      <c r="M91" s="57">
        <f>G91*VLOOKUP($H91,Data!$A$21:$C$31,2,FALSE)*VLOOKUP($H91,Data!$A$21:$C$31,3,FALSE)+(I91*0.819+J91*0.247)/1000</f>
        <v>0</v>
      </c>
      <c r="N91" s="57"/>
      <c r="O91" s="57"/>
      <c r="P91" s="57"/>
      <c r="Q91" s="57"/>
    </row>
    <row r="92" spans="1:17" ht="102.75" customHeight="1">
      <c r="A92" s="62" t="s">
        <v>178</v>
      </c>
      <c r="B92" s="62"/>
      <c r="C92" s="63"/>
      <c r="D92" s="64"/>
      <c r="E92" s="64"/>
      <c r="F92" s="64"/>
      <c r="G92" s="64"/>
      <c r="H92" s="64"/>
      <c r="I92" s="64"/>
      <c r="J92" s="64"/>
      <c r="K92" s="64"/>
      <c r="L92" s="64"/>
      <c r="M92" s="64"/>
      <c r="N92" s="64"/>
      <c r="O92" s="64"/>
      <c r="P92" s="64"/>
      <c r="Q92" s="65"/>
    </row>
    <row r="93" spans="1:17" ht="30">
      <c r="A93" s="57"/>
      <c r="B93" s="57"/>
      <c r="C93" s="57" t="s">
        <v>86</v>
      </c>
      <c r="D93" s="33"/>
      <c r="E93" s="33">
        <v>100</v>
      </c>
      <c r="F93" s="33"/>
      <c r="G93" s="33"/>
      <c r="H93" s="57" t="s">
        <v>18</v>
      </c>
      <c r="I93" s="57"/>
      <c r="J93" s="57"/>
      <c r="K93" s="56">
        <f>G93*VLOOKUP($H93,Data!$A$21:$C$31,2,FALSE)*1000+SUM(I93:J93)</f>
        <v>0</v>
      </c>
      <c r="L93" s="33"/>
      <c r="M93" s="57">
        <f>G93*VLOOKUP($H93,Data!$A$21:$C$31,2,FALSE)*VLOOKUP($H93,Data!$A$21:$C$31,3,FALSE)+(I93*0.819+J93*0.247)/1000</f>
        <v>0</v>
      </c>
      <c r="N93" s="57"/>
      <c r="O93" s="57"/>
      <c r="P93" s="57"/>
      <c r="Q93" s="57"/>
    </row>
    <row r="94" spans="1:17" ht="111" customHeight="1">
      <c r="A94" s="62" t="s">
        <v>179</v>
      </c>
      <c r="B94" s="62"/>
      <c r="C94" s="63"/>
      <c r="D94" s="64"/>
      <c r="E94" s="64"/>
      <c r="F94" s="64"/>
      <c r="G94" s="64"/>
      <c r="H94" s="64"/>
      <c r="I94" s="64"/>
      <c r="J94" s="64"/>
      <c r="K94" s="64"/>
      <c r="L94" s="64"/>
      <c r="M94" s="64"/>
      <c r="N94" s="64"/>
      <c r="O94" s="64"/>
      <c r="P94" s="64"/>
      <c r="Q94" s="65"/>
    </row>
    <row r="95" spans="1:17" ht="30">
      <c r="A95" s="57"/>
      <c r="B95" s="57"/>
      <c r="C95" s="57" t="s">
        <v>86</v>
      </c>
      <c r="D95" s="33"/>
      <c r="E95" s="33" t="s">
        <v>142</v>
      </c>
      <c r="F95" s="33"/>
      <c r="G95" s="33"/>
      <c r="H95" s="57" t="s">
        <v>18</v>
      </c>
      <c r="I95" s="57"/>
      <c r="J95" s="57"/>
      <c r="K95" s="56">
        <f>G95*VLOOKUP($H95,Data!$A$21:$C$31,2,FALSE)*1000+SUM(I95:J95)</f>
        <v>0</v>
      </c>
      <c r="L95" s="33"/>
      <c r="M95" s="57">
        <f>G95*VLOOKUP($H95,Data!$A$21:$C$31,2,FALSE)*VLOOKUP($H95,Data!$A$21:$C$31,3,FALSE)+(I95*0.819+J95*0.247)/1000</f>
        <v>0</v>
      </c>
      <c r="N95" s="57"/>
      <c r="O95" s="57"/>
      <c r="P95" s="57"/>
      <c r="Q95" s="57"/>
    </row>
    <row r="96" spans="1:17" ht="111" customHeight="1">
      <c r="A96" s="62" t="s">
        <v>180</v>
      </c>
      <c r="B96" s="62"/>
      <c r="C96" s="63"/>
      <c r="D96" s="64"/>
      <c r="E96" s="64"/>
      <c r="F96" s="64"/>
      <c r="G96" s="64"/>
      <c r="H96" s="64"/>
      <c r="I96" s="64"/>
      <c r="J96" s="64"/>
      <c r="K96" s="64"/>
      <c r="L96" s="64"/>
      <c r="M96" s="64"/>
      <c r="N96" s="64"/>
      <c r="O96" s="64"/>
      <c r="P96" s="64"/>
      <c r="Q96" s="65"/>
    </row>
    <row r="97" spans="1:17" ht="30">
      <c r="A97" s="57"/>
      <c r="B97" s="57"/>
      <c r="C97" s="57" t="s">
        <v>86</v>
      </c>
      <c r="D97" s="33"/>
      <c r="E97" s="33" t="s">
        <v>142</v>
      </c>
      <c r="F97" s="33"/>
      <c r="G97" s="33"/>
      <c r="H97" s="57" t="s">
        <v>18</v>
      </c>
      <c r="I97" s="57"/>
      <c r="J97" s="57"/>
      <c r="K97" s="56">
        <f>G97*VLOOKUP($H97,Data!$A$21:$C$31,2,FALSE)*1000+SUM(I97:J97)</f>
        <v>0</v>
      </c>
      <c r="L97" s="33"/>
      <c r="M97" s="57">
        <f>G97*VLOOKUP($H97,Data!$A$21:$C$31,2,FALSE)*VLOOKUP($H97,Data!$A$21:$C$31,3,FALSE)+(I97*0.819+J97*0.247)/1000</f>
        <v>0</v>
      </c>
      <c r="N97" s="57"/>
      <c r="O97" s="57"/>
      <c r="P97" s="57"/>
      <c r="Q97" s="57"/>
    </row>
    <row r="98" spans="1:17" ht="120" customHeight="1">
      <c r="A98" s="62" t="s">
        <v>181</v>
      </c>
      <c r="B98" s="62"/>
      <c r="C98" s="63"/>
      <c r="D98" s="64"/>
      <c r="E98" s="64"/>
      <c r="F98" s="64"/>
      <c r="G98" s="64"/>
      <c r="H98" s="64"/>
      <c r="I98" s="64"/>
      <c r="J98" s="64"/>
      <c r="K98" s="64"/>
      <c r="L98" s="64"/>
      <c r="M98" s="64"/>
      <c r="N98" s="64"/>
      <c r="O98" s="64"/>
      <c r="P98" s="64"/>
      <c r="Q98" s="65"/>
    </row>
    <row r="99" spans="1:17" ht="30">
      <c r="A99" s="57"/>
      <c r="B99" s="57"/>
      <c r="C99" s="57" t="s">
        <v>86</v>
      </c>
      <c r="D99" s="33"/>
      <c r="E99" s="33" t="s">
        <v>142</v>
      </c>
      <c r="F99" s="33"/>
      <c r="G99" s="33"/>
      <c r="H99" s="57" t="s">
        <v>18</v>
      </c>
      <c r="I99" s="57"/>
      <c r="J99" s="57"/>
      <c r="K99" s="56">
        <f>G99*VLOOKUP($H99,Data!$A$21:$C$31,2,FALSE)*1000+SUM(I99:J99)</f>
        <v>0</v>
      </c>
      <c r="L99" s="33"/>
      <c r="M99" s="57">
        <f>G99*VLOOKUP($H99,Data!$A$21:$C$31,2,FALSE)*VLOOKUP($H99,Data!$A$21:$C$31,3,FALSE)+(I99*0.819+J99*0.247)/1000</f>
        <v>0</v>
      </c>
      <c r="N99" s="57"/>
      <c r="O99" s="57"/>
      <c r="P99" s="57"/>
      <c r="Q99" s="57"/>
    </row>
    <row r="100" spans="1:17" ht="123.75" customHeight="1">
      <c r="A100" s="62" t="s">
        <v>182</v>
      </c>
      <c r="B100" s="62"/>
      <c r="C100" s="63"/>
      <c r="D100" s="64"/>
      <c r="E100" s="64"/>
      <c r="F100" s="64"/>
      <c r="G100" s="64"/>
      <c r="H100" s="64"/>
      <c r="I100" s="64"/>
      <c r="J100" s="64"/>
      <c r="K100" s="64"/>
      <c r="L100" s="64"/>
      <c r="M100" s="64"/>
      <c r="N100" s="64"/>
      <c r="O100" s="64"/>
      <c r="P100" s="64"/>
      <c r="Q100" s="65"/>
    </row>
    <row r="101" spans="1:17" ht="30">
      <c r="A101" s="57"/>
      <c r="B101" s="57"/>
      <c r="C101" s="57" t="s">
        <v>86</v>
      </c>
      <c r="D101" s="33"/>
      <c r="E101" s="33" t="s">
        <v>142</v>
      </c>
      <c r="F101" s="33"/>
      <c r="G101" s="33"/>
      <c r="H101" s="57" t="s">
        <v>18</v>
      </c>
      <c r="I101" s="57"/>
      <c r="J101" s="57"/>
      <c r="K101" s="56">
        <f>G101*VLOOKUP($H101,Data!$A$21:$C$31,2,FALSE)*1000+SUM(I101:J101)</f>
        <v>0</v>
      </c>
      <c r="L101" s="33"/>
      <c r="M101" s="57">
        <f>G101*VLOOKUP($H101,Data!$A$21:$C$31,2,FALSE)*VLOOKUP($H101,Data!$A$21:$C$31,3,FALSE)+(I101*0.819+J101*0.247)/1000</f>
        <v>0</v>
      </c>
      <c r="N101" s="57"/>
      <c r="O101" s="57"/>
      <c r="P101" s="57"/>
      <c r="Q101" s="57"/>
    </row>
    <row r="102" spans="1:17" ht="117.75" customHeight="1">
      <c r="A102" s="62" t="s">
        <v>183</v>
      </c>
      <c r="B102" s="62"/>
      <c r="C102" s="63"/>
      <c r="D102" s="64"/>
      <c r="E102" s="64"/>
      <c r="F102" s="64"/>
      <c r="G102" s="64"/>
      <c r="H102" s="64"/>
      <c r="I102" s="64"/>
      <c r="J102" s="64"/>
      <c r="K102" s="64"/>
      <c r="L102" s="64"/>
      <c r="M102" s="64"/>
      <c r="N102" s="64"/>
      <c r="O102" s="64"/>
      <c r="P102" s="64"/>
      <c r="Q102" s="65"/>
    </row>
    <row r="103" spans="1:17" ht="30">
      <c r="A103" s="57"/>
      <c r="B103" s="57"/>
      <c r="C103" s="57" t="s">
        <v>86</v>
      </c>
      <c r="D103" s="33"/>
      <c r="E103" s="33">
        <v>200</v>
      </c>
      <c r="F103" s="33"/>
      <c r="G103" s="33"/>
      <c r="H103" s="57" t="s">
        <v>18</v>
      </c>
      <c r="I103" s="57"/>
      <c r="J103" s="57"/>
      <c r="K103" s="56">
        <f>G103*VLOOKUP($H103,Data!$A$21:$C$31,2,FALSE)*1000+SUM(I103:J103)</f>
        <v>0</v>
      </c>
      <c r="L103" s="33"/>
      <c r="M103" s="57">
        <f>G103*VLOOKUP($H103,Data!$A$21:$C$31,2,FALSE)*VLOOKUP($H103,Data!$A$21:$C$31,3,FALSE)+(I103*0.819+J103*0.247)/1000</f>
        <v>0</v>
      </c>
      <c r="N103" s="57"/>
      <c r="O103" s="57"/>
      <c r="P103" s="57"/>
      <c r="Q103" s="57"/>
    </row>
    <row r="104" spans="1:17" ht="124.5" customHeight="1">
      <c r="A104" s="62" t="s">
        <v>184</v>
      </c>
      <c r="B104" s="62"/>
      <c r="C104" s="63"/>
      <c r="D104" s="64"/>
      <c r="E104" s="64"/>
      <c r="F104" s="64"/>
      <c r="G104" s="64"/>
      <c r="H104" s="64"/>
      <c r="I104" s="64"/>
      <c r="J104" s="64"/>
      <c r="K104" s="64"/>
      <c r="L104" s="64"/>
      <c r="M104" s="64"/>
      <c r="N104" s="64"/>
      <c r="O104" s="64"/>
      <c r="P104" s="64"/>
      <c r="Q104" s="65"/>
    </row>
    <row r="105" spans="1:17" ht="30">
      <c r="A105" s="57"/>
      <c r="B105" s="57"/>
      <c r="C105" s="57" t="s">
        <v>86</v>
      </c>
      <c r="D105" s="33"/>
      <c r="E105" s="33" t="s">
        <v>142</v>
      </c>
      <c r="F105" s="33"/>
      <c r="G105" s="33"/>
      <c r="H105" s="57" t="s">
        <v>18</v>
      </c>
      <c r="I105" s="57"/>
      <c r="J105" s="57"/>
      <c r="K105" s="56">
        <f>G105*VLOOKUP($H105,Data!$A$21:$C$31,2,FALSE)*1000+SUM(I105:J105)</f>
        <v>0</v>
      </c>
      <c r="L105" s="33"/>
      <c r="M105" s="57">
        <f>G105*VLOOKUP($H105,Data!$A$21:$C$31,2,FALSE)*VLOOKUP($H105,Data!$A$21:$C$31,3,FALSE)+(I105*0.819+J105*0.247)/1000</f>
        <v>0</v>
      </c>
      <c r="N105" s="57"/>
      <c r="O105" s="57"/>
      <c r="P105" s="57"/>
      <c r="Q105" s="57"/>
    </row>
    <row r="106" spans="1:17" ht="106.5" customHeight="1">
      <c r="A106" s="62" t="s">
        <v>185</v>
      </c>
      <c r="B106" s="62"/>
      <c r="C106" s="63"/>
      <c r="D106" s="64"/>
      <c r="E106" s="64"/>
      <c r="F106" s="64"/>
      <c r="G106" s="64"/>
      <c r="H106" s="64"/>
      <c r="I106" s="64"/>
      <c r="J106" s="64"/>
      <c r="K106" s="64"/>
      <c r="L106" s="64"/>
      <c r="M106" s="64"/>
      <c r="N106" s="64"/>
      <c r="O106" s="64"/>
      <c r="P106" s="64"/>
      <c r="Q106" s="65"/>
    </row>
    <row r="107" spans="1:17" ht="30">
      <c r="A107" s="57"/>
      <c r="B107" s="57"/>
      <c r="C107" s="57" t="s">
        <v>86</v>
      </c>
      <c r="D107" s="33"/>
      <c r="E107" s="33">
        <v>30</v>
      </c>
      <c r="F107" s="33"/>
      <c r="G107" s="33"/>
      <c r="H107" s="57" t="s">
        <v>18</v>
      </c>
      <c r="I107" s="57"/>
      <c r="J107" s="57"/>
      <c r="K107" s="56">
        <f>G107*VLOOKUP($H107,Data!$A$21:$C$31,2,FALSE)*1000+SUM(I107:J107)</f>
        <v>0</v>
      </c>
      <c r="L107" s="33"/>
      <c r="M107" s="57">
        <f>G107*VLOOKUP($H107,Data!$A$21:$C$31,2,FALSE)*VLOOKUP($H107,Data!$A$21:$C$31,3,FALSE)+(I107*0.819+J107*0.247)/1000</f>
        <v>0</v>
      </c>
      <c r="N107" s="57"/>
      <c r="O107" s="57"/>
      <c r="P107" s="57"/>
      <c r="Q107" s="57"/>
    </row>
    <row r="108" spans="1:17" ht="131.25" customHeight="1">
      <c r="A108" s="62" t="s">
        <v>186</v>
      </c>
      <c r="B108" s="62"/>
      <c r="C108" s="63"/>
      <c r="D108" s="64"/>
      <c r="E108" s="64"/>
      <c r="F108" s="64"/>
      <c r="G108" s="64"/>
      <c r="H108" s="64"/>
      <c r="I108" s="64"/>
      <c r="J108" s="64"/>
      <c r="K108" s="64"/>
      <c r="L108" s="64"/>
      <c r="M108" s="64"/>
      <c r="N108" s="64"/>
      <c r="O108" s="64"/>
      <c r="P108" s="64"/>
      <c r="Q108" s="65"/>
    </row>
    <row r="109" spans="1:17" ht="30">
      <c r="A109" s="57"/>
      <c r="B109" s="57"/>
      <c r="C109" s="57" t="s">
        <v>86</v>
      </c>
      <c r="D109" s="33"/>
      <c r="E109" s="33">
        <v>200</v>
      </c>
      <c r="F109" s="33"/>
      <c r="G109" s="33"/>
      <c r="H109" s="57" t="s">
        <v>18</v>
      </c>
      <c r="I109" s="57"/>
      <c r="J109" s="57"/>
      <c r="K109" s="56">
        <f>G109*VLOOKUP($H109,Data!$A$21:$C$31,2,FALSE)*1000+SUM(I109:J109)</f>
        <v>0</v>
      </c>
      <c r="L109" s="33"/>
      <c r="M109" s="57">
        <f>G109*VLOOKUP($H109,Data!$A$21:$C$31,2,FALSE)*VLOOKUP($H109,Data!$A$21:$C$31,3,FALSE)+(I109*0.819+J109*0.247)/1000</f>
        <v>0</v>
      </c>
      <c r="N109" s="57"/>
      <c r="O109" s="57"/>
      <c r="P109" s="57"/>
      <c r="Q109" s="57"/>
    </row>
    <row r="110" spans="1:17" ht="109.5" customHeight="1">
      <c r="A110" s="62" t="s">
        <v>187</v>
      </c>
      <c r="B110" s="62"/>
      <c r="C110" s="63"/>
      <c r="D110" s="64"/>
      <c r="E110" s="64"/>
      <c r="F110" s="64"/>
      <c r="G110" s="64"/>
      <c r="H110" s="64"/>
      <c r="I110" s="64"/>
      <c r="J110" s="64"/>
      <c r="K110" s="64"/>
      <c r="L110" s="64"/>
      <c r="M110" s="64"/>
      <c r="N110" s="64"/>
      <c r="O110" s="64"/>
      <c r="P110" s="64"/>
      <c r="Q110" s="65"/>
    </row>
    <row r="111" spans="1:17" ht="30">
      <c r="A111" s="57"/>
      <c r="B111" s="57"/>
      <c r="C111" s="57" t="s">
        <v>86</v>
      </c>
      <c r="D111" s="33"/>
      <c r="E111" s="33" t="s">
        <v>142</v>
      </c>
      <c r="F111" s="33"/>
      <c r="G111" s="33"/>
      <c r="H111" s="57" t="s">
        <v>18</v>
      </c>
      <c r="I111" s="57"/>
      <c r="J111" s="57"/>
      <c r="K111" s="56">
        <f>G111*VLOOKUP($H111,Data!$A$21:$C$31,2,FALSE)*1000+SUM(I111:J111)</f>
        <v>0</v>
      </c>
      <c r="L111" s="33"/>
      <c r="M111" s="57">
        <f>G111*VLOOKUP($H111,Data!$A$21:$C$31,2,FALSE)*VLOOKUP($H111,Data!$A$21:$C$31,3,FALSE)+(I111*0.819+J111*0.247)/1000</f>
        <v>0</v>
      </c>
      <c r="N111" s="57"/>
      <c r="O111" s="57"/>
      <c r="P111" s="57"/>
      <c r="Q111" s="57"/>
    </row>
    <row r="112" spans="1:17" ht="119.25" customHeight="1">
      <c r="A112" s="62" t="s">
        <v>188</v>
      </c>
      <c r="B112" s="62"/>
      <c r="C112" s="63"/>
      <c r="D112" s="64"/>
      <c r="E112" s="64"/>
      <c r="F112" s="64"/>
      <c r="G112" s="64"/>
      <c r="H112" s="64"/>
      <c r="I112" s="64"/>
      <c r="J112" s="64"/>
      <c r="K112" s="64"/>
      <c r="L112" s="64"/>
      <c r="M112" s="64"/>
      <c r="N112" s="64"/>
      <c r="O112" s="64"/>
      <c r="P112" s="64"/>
      <c r="Q112" s="65"/>
    </row>
    <row r="113" spans="1:17" ht="30">
      <c r="A113" s="57"/>
      <c r="B113" s="57"/>
      <c r="C113" s="57" t="s">
        <v>86</v>
      </c>
      <c r="D113" s="33"/>
      <c r="E113" s="33" t="s">
        <v>142</v>
      </c>
      <c r="F113" s="33"/>
      <c r="G113" s="33"/>
      <c r="H113" s="57" t="s">
        <v>18</v>
      </c>
      <c r="I113" s="57"/>
      <c r="J113" s="57"/>
      <c r="K113" s="56">
        <f>G113*VLOOKUP($H113,Data!$A$21:$C$31,2,FALSE)*1000+SUM(I113:J113)</f>
        <v>0</v>
      </c>
      <c r="L113" s="33"/>
      <c r="M113" s="57">
        <f>G113*VLOOKUP($H113,Data!$A$21:$C$31,2,FALSE)*VLOOKUP($H113,Data!$A$21:$C$31,3,FALSE)+(I113*0.819+J113*0.247)/1000</f>
        <v>0</v>
      </c>
      <c r="N113" s="57"/>
      <c r="O113" s="57"/>
      <c r="P113" s="57"/>
      <c r="Q113" s="57"/>
    </row>
    <row r="114" spans="1:17" ht="129" customHeight="1">
      <c r="A114" s="62" t="s">
        <v>189</v>
      </c>
      <c r="B114" s="62"/>
      <c r="C114" s="63"/>
      <c r="D114" s="64"/>
      <c r="E114" s="64"/>
      <c r="F114" s="64"/>
      <c r="G114" s="64"/>
      <c r="H114" s="64"/>
      <c r="I114" s="64"/>
      <c r="J114" s="64"/>
      <c r="K114" s="64"/>
      <c r="L114" s="64"/>
      <c r="M114" s="64"/>
      <c r="N114" s="64"/>
      <c r="O114" s="64"/>
      <c r="P114" s="64"/>
      <c r="Q114" s="65"/>
    </row>
    <row r="115" spans="1:17" ht="30">
      <c r="A115" s="57"/>
      <c r="B115" s="57"/>
      <c r="C115" s="57" t="s">
        <v>86</v>
      </c>
      <c r="D115" s="33"/>
      <c r="E115" s="33" t="s">
        <v>142</v>
      </c>
      <c r="F115" s="33"/>
      <c r="G115" s="33"/>
      <c r="H115" s="57" t="s">
        <v>18</v>
      </c>
      <c r="I115" s="57"/>
      <c r="J115" s="57"/>
      <c r="K115" s="56">
        <f>G115*VLOOKUP($H115,Data!$A$21:$C$31,2,FALSE)*1000+SUM(I115:J115)</f>
        <v>0</v>
      </c>
      <c r="L115" s="33"/>
      <c r="M115" s="57">
        <f>G115*VLOOKUP($H115,Data!$A$21:$C$31,2,FALSE)*VLOOKUP($H115,Data!$A$21:$C$31,3,FALSE)+(I115*0.819+J115*0.247)/1000</f>
        <v>0</v>
      </c>
      <c r="N115" s="57"/>
      <c r="O115" s="57"/>
      <c r="P115" s="57"/>
      <c r="Q115" s="57"/>
    </row>
    <row r="116" spans="1:17" ht="15">
      <c r="A116" s="57"/>
      <c r="B116" s="57"/>
      <c r="C116" s="57"/>
      <c r="D116" s="33"/>
      <c r="E116" s="33"/>
      <c r="F116" s="33"/>
      <c r="G116" s="33"/>
      <c r="H116" s="57"/>
      <c r="I116" s="57"/>
      <c r="J116" s="57"/>
      <c r="K116" s="56"/>
      <c r="L116" s="33"/>
      <c r="M116" s="57"/>
      <c r="N116" s="57"/>
      <c r="O116" s="57"/>
      <c r="P116" s="57"/>
      <c r="Q116" s="57"/>
    </row>
    <row r="117" spans="1:17" ht="15">
      <c r="A117" s="57"/>
      <c r="B117" s="57"/>
      <c r="C117" s="57"/>
      <c r="D117" s="33"/>
      <c r="E117" s="33"/>
      <c r="F117" s="33"/>
      <c r="G117" s="33"/>
      <c r="H117" s="57"/>
      <c r="I117" s="57"/>
      <c r="J117" s="57"/>
      <c r="K117" s="56"/>
      <c r="L117" s="33"/>
      <c r="M117" s="57"/>
      <c r="N117" s="57"/>
      <c r="O117" s="57"/>
      <c r="P117" s="57"/>
      <c r="Q117" s="57"/>
    </row>
    <row r="118" spans="1:17" ht="36.75" customHeight="1">
      <c r="A118" s="97" t="s">
        <v>48</v>
      </c>
      <c r="B118" s="97"/>
      <c r="C118" s="97"/>
      <c r="D118" s="97"/>
      <c r="E118" s="97"/>
      <c r="F118" s="97"/>
      <c r="G118" s="97"/>
      <c r="H118" s="97"/>
      <c r="I118" s="97"/>
      <c r="J118" s="97"/>
      <c r="K118" s="97"/>
      <c r="L118" s="97"/>
      <c r="M118" s="97"/>
      <c r="N118" s="97"/>
      <c r="O118" s="97"/>
      <c r="P118" s="97"/>
      <c r="Q118" s="97"/>
    </row>
    <row r="119" spans="1:17" ht="30">
      <c r="A119" s="94" t="s">
        <v>37</v>
      </c>
      <c r="B119" s="77"/>
      <c r="C119" s="77"/>
      <c r="D119" s="77"/>
      <c r="E119" s="77"/>
      <c r="F119" s="77"/>
      <c r="G119" s="78"/>
      <c r="H119" s="71" t="s">
        <v>49</v>
      </c>
      <c r="I119" s="76"/>
      <c r="J119" s="76"/>
      <c r="K119" s="76"/>
      <c r="L119" s="77" t="s">
        <v>60</v>
      </c>
      <c r="M119" s="78"/>
      <c r="N119" s="31" t="s">
        <v>36</v>
      </c>
      <c r="O119" s="94" t="s">
        <v>5</v>
      </c>
      <c r="P119" s="77"/>
      <c r="Q119" s="78"/>
    </row>
    <row r="120" spans="1:17" ht="15">
      <c r="A120" s="85" t="s">
        <v>26</v>
      </c>
      <c r="B120" s="95"/>
      <c r="C120" s="95"/>
      <c r="D120" s="95"/>
      <c r="E120" s="95"/>
      <c r="F120" s="95"/>
      <c r="G120" s="86"/>
      <c r="H120" s="79"/>
      <c r="I120" s="80"/>
      <c r="J120" s="80"/>
      <c r="K120" s="81"/>
      <c r="L120" s="85"/>
      <c r="M120" s="86"/>
      <c r="N120" s="93"/>
      <c r="O120" s="92"/>
      <c r="P120" s="92"/>
      <c r="Q120" s="92"/>
    </row>
    <row r="121" spans="1:17" ht="15">
      <c r="A121" s="87"/>
      <c r="B121" s="96"/>
      <c r="C121" s="96"/>
      <c r="D121" s="96"/>
      <c r="E121" s="96"/>
      <c r="F121" s="96"/>
      <c r="G121" s="88"/>
      <c r="H121" s="82"/>
      <c r="I121" s="83"/>
      <c r="J121" s="83"/>
      <c r="K121" s="84"/>
      <c r="L121" s="87"/>
      <c r="M121" s="88"/>
      <c r="N121" s="93"/>
      <c r="O121" s="92"/>
      <c r="P121" s="92"/>
      <c r="Q121" s="92"/>
    </row>
    <row r="122" spans="1:17" ht="15">
      <c r="A122" s="92" t="s">
        <v>27</v>
      </c>
      <c r="B122" s="92"/>
      <c r="C122" s="92"/>
      <c r="D122" s="92"/>
      <c r="E122" s="92"/>
      <c r="F122" s="92"/>
      <c r="G122" s="92"/>
      <c r="H122" s="79"/>
      <c r="I122" s="80"/>
      <c r="J122" s="80"/>
      <c r="K122" s="81"/>
      <c r="L122" s="85"/>
      <c r="M122" s="86"/>
      <c r="N122" s="93"/>
      <c r="O122" s="92"/>
      <c r="P122" s="92"/>
      <c r="Q122" s="92"/>
    </row>
    <row r="123" spans="1:17" ht="15">
      <c r="A123" s="92"/>
      <c r="B123" s="92"/>
      <c r="C123" s="92"/>
      <c r="D123" s="92"/>
      <c r="E123" s="92"/>
      <c r="F123" s="92"/>
      <c r="G123" s="92"/>
      <c r="H123" s="82"/>
      <c r="I123" s="83"/>
      <c r="J123" s="83"/>
      <c r="K123" s="84"/>
      <c r="L123" s="87"/>
      <c r="M123" s="88"/>
      <c r="N123" s="93"/>
      <c r="O123" s="92"/>
      <c r="P123" s="92"/>
      <c r="Q123" s="92"/>
    </row>
    <row r="124" spans="1:17" ht="15">
      <c r="A124" s="92" t="s">
        <v>28</v>
      </c>
      <c r="B124" s="92"/>
      <c r="C124" s="92"/>
      <c r="D124" s="92"/>
      <c r="E124" s="92"/>
      <c r="F124" s="92"/>
      <c r="G124" s="92"/>
      <c r="H124" s="79"/>
      <c r="I124" s="80"/>
      <c r="J124" s="80"/>
      <c r="K124" s="81"/>
      <c r="L124" s="85"/>
      <c r="M124" s="86"/>
      <c r="N124" s="93"/>
      <c r="O124" s="92"/>
      <c r="P124" s="92"/>
      <c r="Q124" s="92"/>
    </row>
    <row r="125" spans="1:17" ht="15">
      <c r="A125" s="92"/>
      <c r="B125" s="92"/>
      <c r="C125" s="92"/>
      <c r="D125" s="92"/>
      <c r="E125" s="92"/>
      <c r="F125" s="92"/>
      <c r="G125" s="92"/>
      <c r="H125" s="82"/>
      <c r="I125" s="83"/>
      <c r="J125" s="83"/>
      <c r="K125" s="84"/>
      <c r="L125" s="87"/>
      <c r="M125" s="88"/>
      <c r="N125" s="93"/>
      <c r="O125" s="92"/>
      <c r="P125" s="92"/>
      <c r="Q125" s="92"/>
    </row>
    <row r="126" spans="1:17" ht="15">
      <c r="A126" s="92" t="s">
        <v>29</v>
      </c>
      <c r="B126" s="92"/>
      <c r="C126" s="92"/>
      <c r="D126" s="92"/>
      <c r="E126" s="92"/>
      <c r="F126" s="92"/>
      <c r="G126" s="92"/>
      <c r="H126" s="79"/>
      <c r="I126" s="80"/>
      <c r="J126" s="80"/>
      <c r="K126" s="81"/>
      <c r="L126" s="85"/>
      <c r="M126" s="86"/>
      <c r="N126" s="93"/>
      <c r="O126" s="92"/>
      <c r="P126" s="92"/>
      <c r="Q126" s="92"/>
    </row>
    <row r="127" spans="1:17" ht="15">
      <c r="A127" s="92"/>
      <c r="B127" s="92"/>
      <c r="C127" s="92"/>
      <c r="D127" s="92"/>
      <c r="E127" s="92"/>
      <c r="F127" s="92"/>
      <c r="G127" s="92"/>
      <c r="H127" s="82"/>
      <c r="I127" s="83"/>
      <c r="J127" s="83"/>
      <c r="K127" s="84"/>
      <c r="L127" s="87"/>
      <c r="M127" s="88"/>
      <c r="N127" s="93"/>
      <c r="O127" s="92"/>
      <c r="P127" s="92"/>
      <c r="Q127" s="92"/>
    </row>
    <row r="128" spans="1:17" ht="15">
      <c r="A128" s="92" t="s">
        <v>30</v>
      </c>
      <c r="B128" s="92"/>
      <c r="C128" s="92"/>
      <c r="D128" s="92"/>
      <c r="E128" s="92"/>
      <c r="F128" s="92"/>
      <c r="G128" s="92"/>
      <c r="H128" s="79"/>
      <c r="I128" s="80"/>
      <c r="J128" s="80"/>
      <c r="K128" s="81"/>
      <c r="L128" s="85"/>
      <c r="M128" s="86"/>
      <c r="N128" s="93"/>
      <c r="O128" s="92"/>
      <c r="P128" s="92"/>
      <c r="Q128" s="92"/>
    </row>
    <row r="129" spans="1:17" ht="15">
      <c r="A129" s="92"/>
      <c r="B129" s="92"/>
      <c r="C129" s="92"/>
      <c r="D129" s="92"/>
      <c r="E129" s="92"/>
      <c r="F129" s="92"/>
      <c r="G129" s="92"/>
      <c r="H129" s="82"/>
      <c r="I129" s="83"/>
      <c r="J129" s="83"/>
      <c r="K129" s="84"/>
      <c r="L129" s="87"/>
      <c r="M129" s="88"/>
      <c r="N129" s="93"/>
      <c r="O129" s="92"/>
      <c r="P129" s="92"/>
      <c r="Q129" s="92"/>
    </row>
    <row r="130" spans="1:17" ht="15">
      <c r="A130" s="92" t="s">
        <v>31</v>
      </c>
      <c r="B130" s="92"/>
      <c r="C130" s="92"/>
      <c r="D130" s="92"/>
      <c r="E130" s="92"/>
      <c r="F130" s="92"/>
      <c r="G130" s="92"/>
      <c r="H130" s="79"/>
      <c r="I130" s="80"/>
      <c r="J130" s="80"/>
      <c r="K130" s="81"/>
      <c r="L130" s="85"/>
      <c r="M130" s="86"/>
      <c r="N130" s="93"/>
      <c r="O130" s="92"/>
      <c r="P130" s="92"/>
      <c r="Q130" s="92"/>
    </row>
    <row r="131" spans="1:17" ht="15">
      <c r="A131" s="92"/>
      <c r="B131" s="92"/>
      <c r="C131" s="92"/>
      <c r="D131" s="92"/>
      <c r="E131" s="92"/>
      <c r="F131" s="92"/>
      <c r="G131" s="92"/>
      <c r="H131" s="82"/>
      <c r="I131" s="83"/>
      <c r="J131" s="83"/>
      <c r="K131" s="84"/>
      <c r="L131" s="87"/>
      <c r="M131" s="88"/>
      <c r="N131" s="93"/>
      <c r="O131" s="92"/>
      <c r="P131" s="92"/>
      <c r="Q131" s="92"/>
    </row>
    <row r="132" spans="1:17" ht="15">
      <c r="A132" s="92" t="s">
        <v>32</v>
      </c>
      <c r="B132" s="92"/>
      <c r="C132" s="92"/>
      <c r="D132" s="92"/>
      <c r="E132" s="92"/>
      <c r="F132" s="92"/>
      <c r="G132" s="92"/>
      <c r="H132" s="79"/>
      <c r="I132" s="80"/>
      <c r="J132" s="80"/>
      <c r="K132" s="81"/>
      <c r="L132" s="85"/>
      <c r="M132" s="86"/>
      <c r="N132" s="93"/>
      <c r="O132" s="92"/>
      <c r="P132" s="92"/>
      <c r="Q132" s="92"/>
    </row>
    <row r="133" spans="1:17" ht="15">
      <c r="A133" s="92"/>
      <c r="B133" s="92"/>
      <c r="C133" s="92"/>
      <c r="D133" s="92"/>
      <c r="E133" s="92"/>
      <c r="F133" s="92"/>
      <c r="G133" s="92"/>
      <c r="H133" s="82"/>
      <c r="I133" s="83"/>
      <c r="J133" s="83"/>
      <c r="K133" s="84"/>
      <c r="L133" s="87"/>
      <c r="M133" s="88"/>
      <c r="N133" s="93"/>
      <c r="O133" s="92"/>
      <c r="P133" s="92"/>
      <c r="Q133" s="92"/>
    </row>
    <row r="134" spans="1:17" ht="15">
      <c r="A134" s="92" t="s">
        <v>33</v>
      </c>
      <c r="B134" s="92"/>
      <c r="C134" s="92"/>
      <c r="D134" s="92"/>
      <c r="E134" s="92"/>
      <c r="F134" s="92"/>
      <c r="G134" s="92"/>
      <c r="H134" s="79"/>
      <c r="I134" s="80"/>
      <c r="J134" s="80"/>
      <c r="K134" s="81"/>
      <c r="L134" s="85"/>
      <c r="M134" s="86"/>
      <c r="N134" s="93"/>
      <c r="O134" s="92"/>
      <c r="P134" s="92"/>
      <c r="Q134" s="92"/>
    </row>
    <row r="135" spans="1:17" ht="15">
      <c r="A135" s="92"/>
      <c r="B135" s="92"/>
      <c r="C135" s="92"/>
      <c r="D135" s="92"/>
      <c r="E135" s="92"/>
      <c r="F135" s="92"/>
      <c r="G135" s="92"/>
      <c r="H135" s="82"/>
      <c r="I135" s="83"/>
      <c r="J135" s="83"/>
      <c r="K135" s="84"/>
      <c r="L135" s="87"/>
      <c r="M135" s="88"/>
      <c r="N135" s="93"/>
      <c r="O135" s="92"/>
      <c r="P135" s="92"/>
      <c r="Q135" s="92"/>
    </row>
    <row r="136" spans="1:17" ht="15">
      <c r="A136" s="20"/>
      <c r="B136" s="21"/>
      <c r="C136" s="21"/>
      <c r="D136" s="21"/>
      <c r="E136" s="21"/>
      <c r="F136" s="21"/>
      <c r="G136" s="21"/>
      <c r="H136" s="22"/>
      <c r="I136" s="22"/>
      <c r="J136" s="22"/>
      <c r="K136" s="22"/>
      <c r="L136" s="23"/>
      <c r="M136" s="23"/>
      <c r="N136" s="24"/>
      <c r="O136" s="50"/>
      <c r="P136" s="50"/>
      <c r="Q136" s="51"/>
    </row>
    <row r="137" spans="1:17" ht="39.75" customHeight="1">
      <c r="A137" s="69" t="s">
        <v>61</v>
      </c>
      <c r="B137" s="69"/>
      <c r="C137" s="69"/>
      <c r="D137" s="69"/>
      <c r="E137" s="69"/>
      <c r="F137" s="69"/>
      <c r="G137" s="69"/>
      <c r="H137" s="69"/>
      <c r="I137" s="69"/>
      <c r="J137" s="69"/>
      <c r="K137" s="69"/>
      <c r="L137" s="69"/>
      <c r="M137" s="69"/>
      <c r="N137" s="69"/>
      <c r="O137" s="52"/>
      <c r="P137" s="52"/>
      <c r="Q137" s="52"/>
    </row>
    <row r="138" spans="1:14" ht="33" customHeight="1">
      <c r="A138" s="76" t="s">
        <v>34</v>
      </c>
      <c r="B138" s="76"/>
      <c r="C138" s="76"/>
      <c r="D138" s="79" t="s">
        <v>38</v>
      </c>
      <c r="E138" s="80"/>
      <c r="F138" s="80"/>
      <c r="G138" s="81"/>
      <c r="H138" s="76" t="s">
        <v>39</v>
      </c>
      <c r="I138" s="76"/>
      <c r="J138" s="73" t="s">
        <v>64</v>
      </c>
      <c r="K138" s="75"/>
      <c r="L138" s="76" t="s">
        <v>68</v>
      </c>
      <c r="M138" s="76"/>
      <c r="N138" s="76"/>
    </row>
    <row r="139" spans="1:14" ht="23.25" customHeight="1">
      <c r="A139" s="76"/>
      <c r="B139" s="76"/>
      <c r="C139" s="76"/>
      <c r="D139" s="82"/>
      <c r="E139" s="83"/>
      <c r="F139" s="83"/>
      <c r="G139" s="84"/>
      <c r="H139" s="76"/>
      <c r="I139" s="76"/>
      <c r="J139" s="32" t="s">
        <v>62</v>
      </c>
      <c r="K139" s="32" t="s">
        <v>63</v>
      </c>
      <c r="L139" s="76"/>
      <c r="M139" s="76"/>
      <c r="N139" s="76"/>
    </row>
    <row r="140" spans="1:14" ht="15">
      <c r="A140" s="89" t="s">
        <v>65</v>
      </c>
      <c r="B140" s="89"/>
      <c r="C140" s="89"/>
      <c r="D140" s="66">
        <v>28267.49</v>
      </c>
      <c r="E140" s="67"/>
      <c r="F140" s="67"/>
      <c r="G140" s="68"/>
      <c r="H140" s="91"/>
      <c r="I140" s="91"/>
      <c r="J140" s="58">
        <f>D140*0.06</f>
        <v>1696.0494</v>
      </c>
      <c r="K140" s="12"/>
      <c r="L140" s="90"/>
      <c r="M140" s="90"/>
      <c r="N140" s="90"/>
    </row>
    <row r="141" spans="1:14" ht="15">
      <c r="A141" s="89" t="s">
        <v>66</v>
      </c>
      <c r="B141" s="89"/>
      <c r="C141" s="89"/>
      <c r="D141" s="66">
        <v>3932.89</v>
      </c>
      <c r="E141" s="67"/>
      <c r="F141" s="67"/>
      <c r="G141" s="68"/>
      <c r="H141" s="91"/>
      <c r="I141" s="91"/>
      <c r="J141" s="12"/>
      <c r="K141" s="58">
        <f>D141*0.09</f>
        <v>353.96009999999995</v>
      </c>
      <c r="L141" s="90"/>
      <c r="M141" s="90"/>
      <c r="N141" s="90"/>
    </row>
    <row r="143" spans="1:17" ht="38.25" customHeight="1">
      <c r="A143" s="72" t="s">
        <v>67</v>
      </c>
      <c r="B143" s="72"/>
      <c r="C143" s="72"/>
      <c r="D143" s="72"/>
      <c r="E143" s="72"/>
      <c r="F143" s="72"/>
      <c r="G143" s="72"/>
      <c r="H143" s="72"/>
      <c r="I143" s="72"/>
      <c r="J143" s="72"/>
      <c r="K143" s="72"/>
      <c r="L143" s="72"/>
      <c r="M143" s="72"/>
      <c r="N143" s="72"/>
      <c r="O143" s="72"/>
      <c r="P143" s="72"/>
      <c r="Q143" s="72"/>
    </row>
    <row r="144" spans="1:17" ht="30">
      <c r="A144" s="73" t="s">
        <v>37</v>
      </c>
      <c r="B144" s="74"/>
      <c r="C144" s="74"/>
      <c r="D144" s="74"/>
      <c r="E144" s="74"/>
      <c r="F144" s="74"/>
      <c r="G144" s="75"/>
      <c r="H144" s="71" t="s">
        <v>69</v>
      </c>
      <c r="I144" s="71"/>
      <c r="J144" s="71"/>
      <c r="K144" s="71"/>
      <c r="L144" s="71" t="s">
        <v>60</v>
      </c>
      <c r="M144" s="71"/>
      <c r="N144" s="31" t="s">
        <v>36</v>
      </c>
      <c r="O144" s="71" t="s">
        <v>68</v>
      </c>
      <c r="P144" s="71"/>
      <c r="Q144" s="71"/>
    </row>
    <row r="145" spans="1:17" ht="26.25" customHeight="1">
      <c r="A145" s="70"/>
      <c r="B145" s="70"/>
      <c r="C145" s="70"/>
      <c r="D145" s="70"/>
      <c r="E145" s="70"/>
      <c r="F145" s="70"/>
      <c r="G145" s="70"/>
      <c r="H145" s="71"/>
      <c r="I145" s="71"/>
      <c r="J145" s="71"/>
      <c r="K145" s="71"/>
      <c r="L145" s="70"/>
      <c r="M145" s="70"/>
      <c r="N145" s="57"/>
      <c r="O145" s="70"/>
      <c r="P145" s="70"/>
      <c r="Q145" s="70"/>
    </row>
    <row r="146" spans="1:17" ht="26.25" customHeight="1">
      <c r="A146" s="70"/>
      <c r="B146" s="70"/>
      <c r="C146" s="70"/>
      <c r="D146" s="70"/>
      <c r="E146" s="70"/>
      <c r="F146" s="70"/>
      <c r="G146" s="70"/>
      <c r="H146" s="71"/>
      <c r="I146" s="71"/>
      <c r="J146" s="71"/>
      <c r="K146" s="71"/>
      <c r="L146" s="70"/>
      <c r="M146" s="70"/>
      <c r="N146" s="57"/>
      <c r="O146" s="70"/>
      <c r="P146" s="70"/>
      <c r="Q146" s="70"/>
    </row>
    <row r="147" spans="1:17" ht="26.25" customHeight="1">
      <c r="A147" s="70"/>
      <c r="B147" s="70"/>
      <c r="C147" s="70"/>
      <c r="D147" s="70"/>
      <c r="E147" s="70"/>
      <c r="F147" s="70"/>
      <c r="G147" s="70"/>
      <c r="H147" s="71"/>
      <c r="I147" s="71"/>
      <c r="J147" s="71"/>
      <c r="K147" s="71"/>
      <c r="L147" s="70"/>
      <c r="M147" s="70"/>
      <c r="N147" s="57"/>
      <c r="O147" s="70"/>
      <c r="P147" s="70"/>
      <c r="Q147" s="70"/>
    </row>
    <row r="148" spans="1:17" ht="26.25" customHeight="1">
      <c r="A148" s="70"/>
      <c r="B148" s="70"/>
      <c r="C148" s="70"/>
      <c r="D148" s="70"/>
      <c r="E148" s="70"/>
      <c r="F148" s="70"/>
      <c r="G148" s="70"/>
      <c r="H148" s="71"/>
      <c r="I148" s="71"/>
      <c r="J148" s="71"/>
      <c r="K148" s="71"/>
      <c r="L148" s="70"/>
      <c r="M148" s="70"/>
      <c r="N148" s="57"/>
      <c r="O148" s="70"/>
      <c r="P148" s="70"/>
      <c r="Q148" s="70"/>
    </row>
    <row r="149" spans="1:17" ht="26.25" customHeight="1">
      <c r="A149" s="70"/>
      <c r="B149" s="70"/>
      <c r="C149" s="70"/>
      <c r="D149" s="70"/>
      <c r="E149" s="70"/>
      <c r="F149" s="70"/>
      <c r="G149" s="70"/>
      <c r="H149" s="71"/>
      <c r="I149" s="71"/>
      <c r="J149" s="71"/>
      <c r="K149" s="71"/>
      <c r="L149" s="70"/>
      <c r="M149" s="70"/>
      <c r="N149" s="57"/>
      <c r="O149" s="70"/>
      <c r="P149" s="70"/>
      <c r="Q149" s="70"/>
    </row>
    <row r="150" spans="1:17" ht="26.25" customHeight="1">
      <c r="A150" s="70"/>
      <c r="B150" s="70"/>
      <c r="C150" s="70"/>
      <c r="D150" s="70"/>
      <c r="E150" s="70"/>
      <c r="F150" s="70"/>
      <c r="G150" s="70"/>
      <c r="H150" s="71"/>
      <c r="I150" s="71"/>
      <c r="J150" s="71"/>
      <c r="K150" s="71"/>
      <c r="L150" s="70"/>
      <c r="M150" s="70"/>
      <c r="N150" s="57"/>
      <c r="O150" s="70"/>
      <c r="P150" s="70"/>
      <c r="Q150" s="70"/>
    </row>
    <row r="151" spans="1:17" ht="26.25" customHeight="1">
      <c r="A151" s="70"/>
      <c r="B151" s="70"/>
      <c r="C151" s="70"/>
      <c r="D151" s="70"/>
      <c r="E151" s="70"/>
      <c r="F151" s="70"/>
      <c r="G151" s="70"/>
      <c r="H151" s="71"/>
      <c r="I151" s="71"/>
      <c r="J151" s="71"/>
      <c r="K151" s="71"/>
      <c r="L151" s="70"/>
      <c r="M151" s="70"/>
      <c r="N151" s="57"/>
      <c r="O151" s="70"/>
      <c r="P151" s="70"/>
      <c r="Q151" s="70"/>
    </row>
    <row r="152" spans="1:17" ht="26.25" customHeight="1">
      <c r="A152" s="70"/>
      <c r="B152" s="70"/>
      <c r="C152" s="70"/>
      <c r="D152" s="70"/>
      <c r="E152" s="70"/>
      <c r="F152" s="70"/>
      <c r="G152" s="70"/>
      <c r="H152" s="71"/>
      <c r="I152" s="71"/>
      <c r="J152" s="71"/>
      <c r="K152" s="71"/>
      <c r="L152" s="70"/>
      <c r="M152" s="70"/>
      <c r="N152" s="57"/>
      <c r="O152" s="70"/>
      <c r="P152" s="70"/>
      <c r="Q152" s="70"/>
    </row>
    <row r="153" spans="1:17" ht="26.25" customHeight="1">
      <c r="A153" s="70"/>
      <c r="B153" s="70"/>
      <c r="C153" s="70"/>
      <c r="D153" s="70"/>
      <c r="E153" s="70"/>
      <c r="F153" s="70"/>
      <c r="G153" s="70"/>
      <c r="H153" s="71"/>
      <c r="I153" s="71"/>
      <c r="J153" s="71"/>
      <c r="K153" s="71"/>
      <c r="L153" s="70"/>
      <c r="M153" s="70"/>
      <c r="N153" s="57"/>
      <c r="O153" s="70"/>
      <c r="P153" s="70"/>
      <c r="Q153" s="70"/>
    </row>
    <row r="154" spans="1:17" ht="26.25" customHeight="1">
      <c r="A154" s="70"/>
      <c r="B154" s="70"/>
      <c r="C154" s="70"/>
      <c r="D154" s="70"/>
      <c r="E154" s="70"/>
      <c r="F154" s="70"/>
      <c r="G154" s="70"/>
      <c r="H154" s="71"/>
      <c r="I154" s="71"/>
      <c r="J154" s="71"/>
      <c r="K154" s="71"/>
      <c r="L154" s="70"/>
      <c r="M154" s="70"/>
      <c r="N154" s="57"/>
      <c r="O154" s="70"/>
      <c r="P154" s="70"/>
      <c r="Q154" s="70"/>
    </row>
    <row r="155" spans="1:17" ht="26.25" customHeight="1">
      <c r="A155" s="70"/>
      <c r="B155" s="70"/>
      <c r="C155" s="70"/>
      <c r="D155" s="70"/>
      <c r="E155" s="70"/>
      <c r="F155" s="70"/>
      <c r="G155" s="70"/>
      <c r="H155" s="71"/>
      <c r="I155" s="71"/>
      <c r="J155" s="71"/>
      <c r="K155" s="71"/>
      <c r="L155" s="70"/>
      <c r="M155" s="70"/>
      <c r="N155" s="57"/>
      <c r="O155" s="70"/>
      <c r="P155" s="70"/>
      <c r="Q155" s="70"/>
    </row>
    <row r="159" spans="8:13" ht="15">
      <c r="H159" s="54" t="s">
        <v>121</v>
      </c>
      <c r="M159" s="54" t="s">
        <v>122</v>
      </c>
    </row>
    <row r="160" ht="15">
      <c r="H160" s="53"/>
    </row>
    <row r="161" spans="8:16" ht="15">
      <c r="H161" t="s">
        <v>191</v>
      </c>
      <c r="M161" s="123" t="s">
        <v>190</v>
      </c>
      <c r="N161" s="123"/>
      <c r="O161" s="123"/>
      <c r="P161" s="123"/>
    </row>
    <row r="163" spans="1:13" ht="15">
      <c r="A163" s="59"/>
      <c r="M163" t="s">
        <v>123</v>
      </c>
    </row>
    <row r="164" spans="1:5" ht="15">
      <c r="A164" s="60" t="s">
        <v>192</v>
      </c>
      <c r="B164" s="61"/>
      <c r="C164" s="61"/>
      <c r="D164" s="61"/>
      <c r="E164" s="61"/>
    </row>
    <row r="165" spans="1:5" ht="15">
      <c r="A165" s="60"/>
      <c r="B165" s="61"/>
      <c r="C165" s="61"/>
      <c r="D165" s="61"/>
      <c r="E165" s="61"/>
    </row>
    <row r="166" spans="1:5" ht="15">
      <c r="A166" s="60"/>
      <c r="B166" s="61"/>
      <c r="C166" s="61"/>
      <c r="D166" s="61"/>
      <c r="E166" s="61"/>
    </row>
    <row r="167" spans="1:5" ht="15">
      <c r="A167" s="60" t="s">
        <v>193</v>
      </c>
      <c r="B167" s="61"/>
      <c r="C167" s="61"/>
      <c r="D167" s="61"/>
      <c r="E167" s="61"/>
    </row>
    <row r="168" spans="1:5" ht="15">
      <c r="A168" s="60"/>
      <c r="B168" s="61"/>
      <c r="C168" s="61"/>
      <c r="D168" s="61"/>
      <c r="E168" s="61"/>
    </row>
    <row r="169" spans="1:5" ht="15">
      <c r="A169" s="60"/>
      <c r="B169" s="61"/>
      <c r="C169" s="61"/>
      <c r="D169" s="61"/>
      <c r="E169" s="61"/>
    </row>
    <row r="170" spans="1:5" ht="15">
      <c r="A170" s="60" t="s">
        <v>194</v>
      </c>
      <c r="B170" s="61"/>
      <c r="C170" s="61"/>
      <c r="D170" s="61"/>
      <c r="E170" s="61"/>
    </row>
    <row r="171" spans="1:5" ht="15">
      <c r="A171" s="61"/>
      <c r="B171" s="61"/>
      <c r="C171" s="61"/>
      <c r="D171" s="61"/>
      <c r="E171" s="61"/>
    </row>
  </sheetData>
  <sheetProtection/>
  <mergeCells count="249">
    <mergeCell ref="M161:P161"/>
    <mergeCell ref="A38:B38"/>
    <mergeCell ref="C38:Q38"/>
    <mergeCell ref="A40:B40"/>
    <mergeCell ref="C40:Q40"/>
    <mergeCell ref="P13:P16"/>
    <mergeCell ref="C20:Q20"/>
    <mergeCell ref="A22:B22"/>
    <mergeCell ref="C22:Q22"/>
    <mergeCell ref="A24:B24"/>
    <mergeCell ref="A18:B18"/>
    <mergeCell ref="A20:B20"/>
    <mergeCell ref="C24:Q24"/>
    <mergeCell ref="A30:B30"/>
    <mergeCell ref="D13:D16"/>
    <mergeCell ref="I14:J14"/>
    <mergeCell ref="Q13:Q16"/>
    <mergeCell ref="N13:N16"/>
    <mergeCell ref="F13:F16"/>
    <mergeCell ref="B13:B16"/>
    <mergeCell ref="I5:K5"/>
    <mergeCell ref="A6:B6"/>
    <mergeCell ref="C6:E6"/>
    <mergeCell ref="G6:J6"/>
    <mergeCell ref="K6:N6"/>
    <mergeCell ref="A7:B7"/>
    <mergeCell ref="A26:B26"/>
    <mergeCell ref="A28:B28"/>
    <mergeCell ref="C13:C16"/>
    <mergeCell ref="A13:A16"/>
    <mergeCell ref="J15:J16"/>
    <mergeCell ref="G14:H15"/>
    <mergeCell ref="E13:E16"/>
    <mergeCell ref="G13:M13"/>
    <mergeCell ref="I15:I16"/>
    <mergeCell ref="C18:Q18"/>
    <mergeCell ref="A4:O4"/>
    <mergeCell ref="C7:H7"/>
    <mergeCell ref="I7:K7"/>
    <mergeCell ref="L7:O7"/>
    <mergeCell ref="C9:K9"/>
    <mergeCell ref="A2:P2"/>
    <mergeCell ref="A3:P3"/>
    <mergeCell ref="A5:B5"/>
    <mergeCell ref="C5:E5"/>
    <mergeCell ref="G5:H5"/>
    <mergeCell ref="C8:H8"/>
    <mergeCell ref="A9:B9"/>
    <mergeCell ref="M14:M16"/>
    <mergeCell ref="L14:L16"/>
    <mergeCell ref="K14:K16"/>
    <mergeCell ref="A12:Q12"/>
    <mergeCell ref="O13:O16"/>
    <mergeCell ref="A8:B8"/>
    <mergeCell ref="O120:Q121"/>
    <mergeCell ref="L9:M9"/>
    <mergeCell ref="N9:O9"/>
    <mergeCell ref="I8:K8"/>
    <mergeCell ref="L8:O8"/>
    <mergeCell ref="A32:B32"/>
    <mergeCell ref="C32:Q32"/>
    <mergeCell ref="C30:Q30"/>
    <mergeCell ref="C28:Q28"/>
    <mergeCell ref="C26:Q26"/>
    <mergeCell ref="A119:G119"/>
    <mergeCell ref="O119:Q119"/>
    <mergeCell ref="A120:G121"/>
    <mergeCell ref="N120:N121"/>
    <mergeCell ref="A34:B34"/>
    <mergeCell ref="C34:Q34"/>
    <mergeCell ref="A36:B36"/>
    <mergeCell ref="C36:Q36"/>
    <mergeCell ref="A118:Q118"/>
    <mergeCell ref="L120:M121"/>
    <mergeCell ref="A122:G123"/>
    <mergeCell ref="N122:N123"/>
    <mergeCell ref="O122:Q123"/>
    <mergeCell ref="A138:C139"/>
    <mergeCell ref="A124:G125"/>
    <mergeCell ref="N124:N125"/>
    <mergeCell ref="O124:Q125"/>
    <mergeCell ref="A126:G127"/>
    <mergeCell ref="N126:N127"/>
    <mergeCell ref="O126:Q127"/>
    <mergeCell ref="A128:G129"/>
    <mergeCell ref="N128:N129"/>
    <mergeCell ref="O128:Q129"/>
    <mergeCell ref="A130:G131"/>
    <mergeCell ref="N130:N131"/>
    <mergeCell ref="O130:Q131"/>
    <mergeCell ref="H130:K131"/>
    <mergeCell ref="H128:K129"/>
    <mergeCell ref="L128:M129"/>
    <mergeCell ref="L130:M131"/>
    <mergeCell ref="A132:G133"/>
    <mergeCell ref="N132:N133"/>
    <mergeCell ref="O132:Q133"/>
    <mergeCell ref="H132:K133"/>
    <mergeCell ref="A134:G135"/>
    <mergeCell ref="N134:N135"/>
    <mergeCell ref="O134:Q135"/>
    <mergeCell ref="H134:K135"/>
    <mergeCell ref="L134:M135"/>
    <mergeCell ref="L132:M133"/>
    <mergeCell ref="A140:C140"/>
    <mergeCell ref="A141:C141"/>
    <mergeCell ref="L138:N139"/>
    <mergeCell ref="H138:I139"/>
    <mergeCell ref="J138:K138"/>
    <mergeCell ref="L140:N140"/>
    <mergeCell ref="L141:N141"/>
    <mergeCell ref="H140:I140"/>
    <mergeCell ref="H141:I141"/>
    <mergeCell ref="D138:G139"/>
    <mergeCell ref="H119:K119"/>
    <mergeCell ref="L119:M119"/>
    <mergeCell ref="H120:K121"/>
    <mergeCell ref="H122:K123"/>
    <mergeCell ref="H124:K125"/>
    <mergeCell ref="H126:K127"/>
    <mergeCell ref="L122:M123"/>
    <mergeCell ref="L124:M125"/>
    <mergeCell ref="L126:M127"/>
    <mergeCell ref="A143:Q143"/>
    <mergeCell ref="A144:G144"/>
    <mergeCell ref="A145:G145"/>
    <mergeCell ref="A146:G146"/>
    <mergeCell ref="A147:G147"/>
    <mergeCell ref="A148:G148"/>
    <mergeCell ref="O144:Q144"/>
    <mergeCell ref="O145:Q145"/>
    <mergeCell ref="O146:Q146"/>
    <mergeCell ref="O147:Q147"/>
    <mergeCell ref="A149:G149"/>
    <mergeCell ref="A150:G150"/>
    <mergeCell ref="A151:G151"/>
    <mergeCell ref="A152:G152"/>
    <mergeCell ref="A153:G153"/>
    <mergeCell ref="A154:G154"/>
    <mergeCell ref="A155:G155"/>
    <mergeCell ref="H144:K144"/>
    <mergeCell ref="H145:K145"/>
    <mergeCell ref="H146:K146"/>
    <mergeCell ref="H147:K147"/>
    <mergeCell ref="H148:K148"/>
    <mergeCell ref="H149:K149"/>
    <mergeCell ref="H150:K150"/>
    <mergeCell ref="H151:K151"/>
    <mergeCell ref="H152:K152"/>
    <mergeCell ref="H155:K155"/>
    <mergeCell ref="L144:M144"/>
    <mergeCell ref="L145:M145"/>
    <mergeCell ref="L146:M146"/>
    <mergeCell ref="L147:M147"/>
    <mergeCell ref="L148:M148"/>
    <mergeCell ref="L149:M149"/>
    <mergeCell ref="L150:M150"/>
    <mergeCell ref="L155:M155"/>
    <mergeCell ref="H153:K153"/>
    <mergeCell ref="O154:Q154"/>
    <mergeCell ref="L151:M151"/>
    <mergeCell ref="L152:M152"/>
    <mergeCell ref="L153:M153"/>
    <mergeCell ref="L154:M154"/>
    <mergeCell ref="H154:K154"/>
    <mergeCell ref="D140:G140"/>
    <mergeCell ref="D141:G141"/>
    <mergeCell ref="A137:N137"/>
    <mergeCell ref="O155:Q155"/>
    <mergeCell ref="O149:Q149"/>
    <mergeCell ref="O150:Q150"/>
    <mergeCell ref="O151:Q151"/>
    <mergeCell ref="O152:Q152"/>
    <mergeCell ref="O153:Q153"/>
    <mergeCell ref="O148:Q148"/>
    <mergeCell ref="A42:B42"/>
    <mergeCell ref="C42:Q42"/>
    <mergeCell ref="A44:B44"/>
    <mergeCell ref="C44:Q44"/>
    <mergeCell ref="A46:B46"/>
    <mergeCell ref="C46:Q46"/>
    <mergeCell ref="A48:B48"/>
    <mergeCell ref="C48:Q48"/>
    <mergeCell ref="A50:B50"/>
    <mergeCell ref="C50:Q50"/>
    <mergeCell ref="A52:B52"/>
    <mergeCell ref="C52:Q52"/>
    <mergeCell ref="A54:B54"/>
    <mergeCell ref="C54:Q54"/>
    <mergeCell ref="A56:B56"/>
    <mergeCell ref="C56:Q56"/>
    <mergeCell ref="A58:B58"/>
    <mergeCell ref="C58:Q58"/>
    <mergeCell ref="A60:B60"/>
    <mergeCell ref="C60:Q60"/>
    <mergeCell ref="A62:B62"/>
    <mergeCell ref="C62:Q62"/>
    <mergeCell ref="A64:B64"/>
    <mergeCell ref="C64:Q64"/>
    <mergeCell ref="A66:B66"/>
    <mergeCell ref="C66:Q66"/>
    <mergeCell ref="A68:B68"/>
    <mergeCell ref="C68:Q68"/>
    <mergeCell ref="A70:B70"/>
    <mergeCell ref="C70:Q70"/>
    <mergeCell ref="A72:B72"/>
    <mergeCell ref="C72:Q72"/>
    <mergeCell ref="A74:B74"/>
    <mergeCell ref="C74:Q74"/>
    <mergeCell ref="A76:B76"/>
    <mergeCell ref="C76:Q76"/>
    <mergeCell ref="A78:B78"/>
    <mergeCell ref="C78:Q78"/>
    <mergeCell ref="A80:B80"/>
    <mergeCell ref="C80:Q80"/>
    <mergeCell ref="A82:B82"/>
    <mergeCell ref="C82:Q82"/>
    <mergeCell ref="A84:B84"/>
    <mergeCell ref="C84:Q84"/>
    <mergeCell ref="A86:B86"/>
    <mergeCell ref="C86:Q86"/>
    <mergeCell ref="A88:B88"/>
    <mergeCell ref="C88:Q88"/>
    <mergeCell ref="A90:B90"/>
    <mergeCell ref="C90:Q90"/>
    <mergeCell ref="A92:B92"/>
    <mergeCell ref="C92:Q92"/>
    <mergeCell ref="A94:B94"/>
    <mergeCell ref="C94:Q94"/>
    <mergeCell ref="A96:B96"/>
    <mergeCell ref="C96:Q96"/>
    <mergeCell ref="A98:B98"/>
    <mergeCell ref="C98:Q98"/>
    <mergeCell ref="A100:B100"/>
    <mergeCell ref="C100:Q100"/>
    <mergeCell ref="A102:B102"/>
    <mergeCell ref="C102:Q102"/>
    <mergeCell ref="A104:B104"/>
    <mergeCell ref="C104:Q104"/>
    <mergeCell ref="A106:B106"/>
    <mergeCell ref="C106:Q106"/>
    <mergeCell ref="A114:B114"/>
    <mergeCell ref="C114:Q114"/>
    <mergeCell ref="A108:B108"/>
    <mergeCell ref="C108:Q108"/>
    <mergeCell ref="A110:B110"/>
    <mergeCell ref="C110:Q110"/>
    <mergeCell ref="A112:B112"/>
    <mergeCell ref="C112:Q112"/>
  </mergeCells>
  <dataValidations count="6">
    <dataValidation type="list" allowBlank="1" showInputMessage="1" showErrorMessage="1" sqref="H120:K136">
      <formula1>НПДЕВИ</formula1>
    </dataValidation>
    <dataValidation type="list" allowBlank="1" showInputMessage="1" showErrorMessage="1" sqref="H145:K155">
      <formula1>Потенциал</formula1>
    </dataValidation>
    <dataValidation type="list" allowBlank="1" showInputMessage="1" showErrorMessage="1" sqref="H19 H21 H23 H25 H27 H29 H31 H33 H35 H37 H39 H41 H43 H45 H47 H49 H51 H53 H55 H57 H59 H61 H63 H65 H67 H69 H71 H73 H75 H77 H79 H81 H83 H85 H87 H89 H91 H93 H95 H97 H99 H101 H103 H105 H107 H109 H111 H113 H115:H117">
      <formula1>gorivo2</formula1>
    </dataValidation>
    <dataValidation type="list" allowBlank="1" showInputMessage="1" showErrorMessage="1" sqref="N19 N21 N23 N25 N27 N29 N31 N33 N35 N37 N39 N41 N43 N45 N47 N49 N51 N53 N55 N57 N59 N61 N63 N65 N67 N69 N71 N73 N75 N77 N79 N81 N83 N85 N87 N89 N91 N93 N95 N97 N99 N101 N103 N105 N107 N109 N111 N113 N115:N117">
      <formula1>az</formula1>
    </dataValidation>
    <dataValidation type="list" allowBlank="1" showInputMessage="1" showErrorMessage="1" sqref="A19 A23 A25 A27 A29 A31 A33 A35 A21 A37 A39 A41 A43 A45 A47 A49 A51 A53 A55 A57 A59 A61 A63 A65 A67 A69 A71 A73 A75 A77 A79 A81 A83 A85 A87 A89 A91 A93 A95 A97 A99 A101 A103 A105 A107 A109 A111 A113 A115:A117">
      <formula1>опа</formula1>
    </dataValidation>
    <dataValidation type="list" allowBlank="1" showInputMessage="1" showErrorMessage="1" sqref="C19 C21 C23 C25 C27 C29 C31 C33 C35 C37 C39 C41 C43 C45 C47 C49 C51 C53 C55 C57 C59 C61 C63 C65 C67 C69 C71 C73 C75 C77 C79 C81 C83 C85 C87 C89 C91 C93 C95 C97 C99 C101 C103 C105 C107 C109 C111 C113 C115:C117">
      <formula1>ти</formula1>
    </dataValidation>
  </dataValidations>
  <printOptions/>
  <pageMargins left="0.31496062992125984" right="0.31496062992125984" top="0.5511811023622047" bottom="0.5511811023622047"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A10" sqref="A10"/>
    </sheetView>
  </sheetViews>
  <sheetFormatPr defaultColWidth="9.140625" defaultRowHeight="15"/>
  <cols>
    <col min="1" max="1" width="21.421875" style="0" customWidth="1"/>
    <col min="4" max="4" width="33.421875" style="0" customWidth="1"/>
  </cols>
  <sheetData>
    <row r="1" spans="1:4" ht="150">
      <c r="A1" s="19" t="s">
        <v>50</v>
      </c>
      <c r="D1" s="19" t="s">
        <v>70</v>
      </c>
    </row>
    <row r="2" spans="1:4" ht="153.75" customHeight="1">
      <c r="A2" s="19" t="s">
        <v>51</v>
      </c>
      <c r="D2" s="25" t="s">
        <v>71</v>
      </c>
    </row>
    <row r="3" spans="1:4" ht="168.75" customHeight="1">
      <c r="A3" s="19" t="s">
        <v>52</v>
      </c>
      <c r="D3" s="25" t="s">
        <v>72</v>
      </c>
    </row>
    <row r="4" spans="1:4" ht="120">
      <c r="A4" s="19" t="s">
        <v>53</v>
      </c>
      <c r="D4" s="25" t="s">
        <v>73</v>
      </c>
    </row>
    <row r="5" spans="1:4" ht="127.5" customHeight="1">
      <c r="A5" s="19" t="s">
        <v>54</v>
      </c>
      <c r="D5" s="25" t="s">
        <v>74</v>
      </c>
    </row>
    <row r="6" ht="195">
      <c r="A6" s="19" t="s">
        <v>55</v>
      </c>
    </row>
    <row r="7" ht="171.75" customHeight="1">
      <c r="A7" s="19" t="s">
        <v>56</v>
      </c>
    </row>
    <row r="8" ht="180.75" customHeight="1">
      <c r="A8" s="19" t="s">
        <v>57</v>
      </c>
    </row>
    <row r="9" ht="180">
      <c r="A9" s="19" t="s">
        <v>58</v>
      </c>
    </row>
    <row r="10" ht="258" customHeight="1">
      <c r="A10" s="19" t="s">
        <v>59</v>
      </c>
    </row>
    <row r="11" ht="15">
      <c r="A11" s="19"/>
    </row>
    <row r="12" ht="15">
      <c r="A12" s="19"/>
    </row>
    <row r="13" ht="15">
      <c r="A13"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dc:creator>
  <cp:keywords/>
  <dc:description/>
  <cp:lastModifiedBy>Marin Mihalkov</cp:lastModifiedBy>
  <cp:lastPrinted>2023-02-27T13:27:45Z</cp:lastPrinted>
  <dcterms:created xsi:type="dcterms:W3CDTF">2016-09-16T07:06:44Z</dcterms:created>
  <dcterms:modified xsi:type="dcterms:W3CDTF">2023-02-28T10:24:20Z</dcterms:modified>
  <cp:category/>
  <cp:version/>
  <cp:contentType/>
  <cp:contentStatus/>
</cp:coreProperties>
</file>